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dene\Desktop\Prodej Vánočních dárků\Dobroty z přírody\2025\"/>
    </mc:Choice>
  </mc:AlternateContent>
  <xr:revisionPtr revIDLastSave="0" documentId="13_ncr:1_{18200DC6-79BD-481D-A913-83E9DEC739C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1" sheetId="4" state="hidden" r:id="rId1"/>
    <sheet name="Ceník" sheetId="2" r:id="rId2"/>
  </sheets>
  <definedNames>
    <definedName name="_xlnm.Print_Area" localSheetId="1">Ceník!$A$1:$I$160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8" i="2" l="1"/>
  <c r="G157" i="2"/>
  <c r="G156" i="2"/>
  <c r="H156" i="2" s="1"/>
  <c r="G153" i="2"/>
  <c r="G152" i="2"/>
  <c r="G150" i="2"/>
  <c r="G149" i="2"/>
  <c r="H149" i="2" s="1"/>
  <c r="G148" i="2"/>
  <c r="H148" i="2" s="1"/>
  <c r="G147" i="2"/>
  <c r="G146" i="2"/>
  <c r="G118" i="2"/>
  <c r="G103" i="2"/>
  <c r="G105" i="2"/>
  <c r="G110" i="2"/>
  <c r="H110" i="2" s="1"/>
  <c r="G130" i="2"/>
  <c r="H130" i="2" s="1"/>
  <c r="G129" i="2"/>
  <c r="G128" i="2"/>
  <c r="G127" i="2"/>
  <c r="G126" i="2"/>
  <c r="H126" i="2" s="1"/>
  <c r="G125" i="2"/>
  <c r="G123" i="2"/>
  <c r="H123" i="2" s="1"/>
  <c r="G122" i="2"/>
  <c r="G121" i="2"/>
  <c r="G120" i="2"/>
  <c r="G119" i="2"/>
  <c r="H119" i="2" s="1"/>
  <c r="G117" i="2"/>
  <c r="H117" i="2" s="1"/>
  <c r="G135" i="2"/>
  <c r="H135" i="2" s="1"/>
  <c r="G134" i="2"/>
  <c r="G133" i="2"/>
  <c r="H133" i="2" s="1"/>
  <c r="G132" i="2"/>
  <c r="G140" i="2"/>
  <c r="H140" i="2" s="1"/>
  <c r="G139" i="2"/>
  <c r="H139" i="2" s="1"/>
  <c r="G138" i="2"/>
  <c r="G137" i="2"/>
  <c r="G144" i="2"/>
  <c r="G143" i="2"/>
  <c r="G142" i="2"/>
  <c r="H158" i="2"/>
  <c r="H153" i="2"/>
  <c r="G113" i="2"/>
  <c r="H113" i="2" s="1"/>
  <c r="G111" i="2"/>
  <c r="H111" i="2" s="1"/>
  <c r="G104" i="2"/>
  <c r="H104" i="2" s="1"/>
  <c r="G101" i="2"/>
  <c r="G94" i="2"/>
  <c r="H94" i="2" s="1"/>
  <c r="G93" i="2"/>
  <c r="G91" i="2"/>
  <c r="H91" i="2" s="1"/>
  <c r="G75" i="2"/>
  <c r="I71" i="2"/>
  <c r="I70" i="2"/>
  <c r="G70" i="2" s="1"/>
  <c r="H70" i="2" s="1"/>
  <c r="G63" i="2"/>
  <c r="H63" i="2" s="1"/>
  <c r="G61" i="2"/>
  <c r="G55" i="2"/>
  <c r="H55" i="2" s="1"/>
  <c r="G53" i="2"/>
  <c r="G47" i="2"/>
  <c r="H47" i="2" s="1"/>
  <c r="G45" i="2"/>
  <c r="G41" i="2"/>
  <c r="G40" i="2"/>
  <c r="H40" i="2" s="1"/>
  <c r="G38" i="2"/>
  <c r="H38" i="2" s="1"/>
  <c r="G36" i="2"/>
  <c r="H36" i="2" s="1"/>
  <c r="G27" i="2"/>
  <c r="G20" i="2"/>
  <c r="G19" i="2"/>
  <c r="H19" i="2" s="1"/>
  <c r="G16" i="2"/>
  <c r="G13" i="2"/>
  <c r="G12" i="2"/>
  <c r="G8" i="2"/>
  <c r="H8" i="2" s="1"/>
  <c r="G155" i="2"/>
  <c r="H155" i="2" s="1"/>
  <c r="G154" i="2"/>
  <c r="H154" i="2" s="1"/>
  <c r="H150" i="2"/>
  <c r="H147" i="2"/>
  <c r="G22" i="2"/>
  <c r="H22" i="2" s="1"/>
  <c r="G9" i="2"/>
  <c r="H9" i="2" s="1"/>
  <c r="G10" i="2"/>
  <c r="H10" i="2" s="1"/>
  <c r="G14" i="2"/>
  <c r="G15" i="2"/>
  <c r="H15" i="2"/>
  <c r="G17" i="2"/>
  <c r="G18" i="2"/>
  <c r="G23" i="2"/>
  <c r="H23" i="2" s="1"/>
  <c r="G25" i="2"/>
  <c r="G26" i="2"/>
  <c r="H26" i="2"/>
  <c r="G28" i="2"/>
  <c r="H28" i="2" s="1"/>
  <c r="G29" i="2"/>
  <c r="H29" i="2" s="1"/>
  <c r="G30" i="2"/>
  <c r="H30" i="2"/>
  <c r="G31" i="2"/>
  <c r="H31" i="2" s="1"/>
  <c r="G33" i="2"/>
  <c r="H33" i="2"/>
  <c r="G34" i="2"/>
  <c r="H34" i="2" s="1"/>
  <c r="G37" i="2"/>
  <c r="H37" i="2" s="1"/>
  <c r="G42" i="2"/>
  <c r="H42" i="2"/>
  <c r="G43" i="2"/>
  <c r="H43" i="2" s="1"/>
  <c r="G44" i="2"/>
  <c r="H44" i="2" s="1"/>
  <c r="G48" i="2"/>
  <c r="H48" i="2" s="1"/>
  <c r="G49" i="2"/>
  <c r="H49" i="2" s="1"/>
  <c r="G51" i="2"/>
  <c r="G52" i="2"/>
  <c r="G54" i="2"/>
  <c r="G56" i="2"/>
  <c r="H56" i="2" s="1"/>
  <c r="G57" i="2"/>
  <c r="H57" i="2"/>
  <c r="G58" i="2"/>
  <c r="G59" i="2"/>
  <c r="H59" i="2"/>
  <c r="G60" i="2"/>
  <c r="H60" i="2" s="1"/>
  <c r="G62" i="2"/>
  <c r="H62" i="2"/>
  <c r="G64" i="2"/>
  <c r="H64" i="2" s="1"/>
  <c r="G65" i="2"/>
  <c r="H65" i="2" s="1"/>
  <c r="G66" i="2"/>
  <c r="G67" i="2"/>
  <c r="G68" i="2"/>
  <c r="G72" i="2"/>
  <c r="H72" i="2" s="1"/>
  <c r="G73" i="2"/>
  <c r="H73" i="2" s="1"/>
  <c r="G74" i="2"/>
  <c r="G78" i="2"/>
  <c r="G79" i="2"/>
  <c r="G80" i="2"/>
  <c r="G81" i="2"/>
  <c r="H81" i="2" s="1"/>
  <c r="G82" i="2"/>
  <c r="H82" i="2" s="1"/>
  <c r="G83" i="2"/>
  <c r="G84" i="2"/>
  <c r="G86" i="2"/>
  <c r="G87" i="2"/>
  <c r="H87" i="2" s="1"/>
  <c r="G88" i="2"/>
  <c r="H88" i="2" s="1"/>
  <c r="G89" i="2"/>
  <c r="H89" i="2" s="1"/>
  <c r="G90" i="2"/>
  <c r="H90" i="2" s="1"/>
  <c r="G92" i="2"/>
  <c r="H92" i="2" s="1"/>
  <c r="G95" i="2"/>
  <c r="H95" i="2" s="1"/>
  <c r="G96" i="2"/>
  <c r="H96" i="2" s="1"/>
  <c r="G97" i="2"/>
  <c r="H97" i="2" s="1"/>
  <c r="G98" i="2"/>
  <c r="G99" i="2"/>
  <c r="G100" i="2"/>
  <c r="H100" i="2" s="1"/>
  <c r="G106" i="2"/>
  <c r="H106" i="2" s="1"/>
  <c r="G107" i="2"/>
  <c r="G108" i="2"/>
  <c r="G109" i="2"/>
  <c r="H109" i="2" s="1"/>
  <c r="G112" i="2"/>
  <c r="G115" i="2"/>
  <c r="G116" i="2"/>
  <c r="G124" i="2"/>
  <c r="H124" i="2" s="1"/>
  <c r="H127" i="2"/>
  <c r="H137" i="2"/>
  <c r="G71" i="2" l="1"/>
  <c r="H71" i="2" s="1"/>
  <c r="H58" i="2"/>
  <c r="H17" i="2"/>
  <c r="H14" i="2"/>
  <c r="H79" i="2"/>
  <c r="H54" i="2"/>
  <c r="H152" i="2"/>
  <c r="H146" i="2"/>
  <c r="H132" i="2"/>
  <c r="H125" i="2"/>
  <c r="H122" i="2"/>
  <c r="H116" i="2"/>
  <c r="H115" i="2"/>
  <c r="H112" i="2"/>
  <c r="H108" i="2"/>
  <c r="H107" i="2"/>
  <c r="H99" i="2"/>
  <c r="H98" i="2"/>
  <c r="H86" i="2"/>
  <c r="H84" i="2"/>
  <c r="H83" i="2"/>
  <c r="H80" i="2"/>
  <c r="H78" i="2"/>
  <c r="H74" i="2"/>
  <c r="H68" i="2"/>
  <c r="H67" i="2"/>
  <c r="H66" i="2"/>
  <c r="H52" i="2"/>
  <c r="H51" i="2"/>
  <c r="H25" i="2"/>
  <c r="H18" i="2"/>
  <c r="H118" i="2"/>
  <c r="H103" i="2"/>
  <c r="H105" i="2"/>
  <c r="H128" i="2"/>
  <c r="H129" i="2"/>
  <c r="H138" i="2"/>
  <c r="H142" i="2"/>
  <c r="H157" i="2"/>
  <c r="H144" i="2"/>
  <c r="H143" i="2"/>
  <c r="H134" i="2"/>
  <c r="H120" i="2"/>
  <c r="H121" i="2"/>
  <c r="G85" i="2"/>
  <c r="G77" i="2"/>
  <c r="H101" i="2"/>
  <c r="H93" i="2"/>
  <c r="H75" i="2"/>
  <c r="H61" i="2"/>
  <c r="H53" i="2"/>
  <c r="H45" i="2"/>
  <c r="H41" i="2"/>
  <c r="G32" i="2"/>
  <c r="H27" i="2"/>
  <c r="G24" i="2"/>
  <c r="G11" i="2"/>
  <c r="H13" i="2"/>
  <c r="H20" i="2"/>
  <c r="H16" i="2"/>
  <c r="H12" i="2"/>
  <c r="H85" i="2" l="1"/>
  <c r="H77" i="2"/>
  <c r="H32" i="2"/>
  <c r="H24" i="2"/>
  <c r="H11" i="2"/>
  <c r="G2" i="4" l="1"/>
  <c r="G3" i="4"/>
  <c r="G4" i="4"/>
  <c r="G5" i="4"/>
  <c r="G6" i="4"/>
  <c r="G7" i="4"/>
</calcChain>
</file>

<file path=xl/sharedStrings.xml><?xml version="1.0" encoding="utf-8"?>
<sst xmlns="http://schemas.openxmlformats.org/spreadsheetml/2006/main" count="674" uniqueCount="379">
  <si>
    <t>název výrobku</t>
  </si>
  <si>
    <t>Divoká višeň</t>
  </si>
  <si>
    <t>Bezinka</t>
  </si>
  <si>
    <t>Máta</t>
  </si>
  <si>
    <t>Šípek</t>
  </si>
  <si>
    <t>Rakytník</t>
  </si>
  <si>
    <t>Zázvor s bylinkami</t>
  </si>
  <si>
    <t>Zázvor se skořicí</t>
  </si>
  <si>
    <t>ks/ krt.</t>
  </si>
  <si>
    <t>8594193890026</t>
  </si>
  <si>
    <t>8594193890033</t>
  </si>
  <si>
    <t>8594193890040</t>
  </si>
  <si>
    <t>8594193890057</t>
  </si>
  <si>
    <t>8594193890064</t>
  </si>
  <si>
    <t>8594193890071</t>
  </si>
  <si>
    <t>8594193890088</t>
  </si>
  <si>
    <t>8594193890095</t>
  </si>
  <si>
    <t>24 měs.</t>
  </si>
  <si>
    <t>CENA bez DPH</t>
  </si>
  <si>
    <t>100 g</t>
  </si>
  <si>
    <t>12 měs.</t>
  </si>
  <si>
    <t>8594193891023</t>
  </si>
  <si>
    <t>8594193891030</t>
  </si>
  <si>
    <t>8594193891047</t>
  </si>
  <si>
    <t>8594193891054</t>
  </si>
  <si>
    <t>8594193891061</t>
  </si>
  <si>
    <t>8594193891078</t>
  </si>
  <si>
    <t>8594193891085</t>
  </si>
  <si>
    <t>8594193891092</t>
  </si>
  <si>
    <t>70 g</t>
  </si>
  <si>
    <t>8594193892037</t>
  </si>
  <si>
    <t>8594193892044</t>
  </si>
  <si>
    <t>8594193892020</t>
  </si>
  <si>
    <t>8594193892013</t>
  </si>
  <si>
    <t>8594193891115</t>
  </si>
  <si>
    <t>8594193890118</t>
  </si>
  <si>
    <t>8594193892082</t>
  </si>
  <si>
    <t>30 g</t>
  </si>
  <si>
    <t>EAN ks</t>
  </si>
  <si>
    <t>DMT</t>
  </si>
  <si>
    <t>balení</t>
  </si>
  <si>
    <t>8594193892129</t>
  </si>
  <si>
    <t>VÝROBKY Z MASA</t>
  </si>
  <si>
    <t>150 g</t>
  </si>
  <si>
    <t>8594193891337</t>
  </si>
  <si>
    <t>8594193891344</t>
  </si>
  <si>
    <t>8594193891351</t>
  </si>
  <si>
    <t>8594193891368</t>
  </si>
  <si>
    <t>6 měs.</t>
  </si>
  <si>
    <t>MO CENÍK od:</t>
  </si>
  <si>
    <t>LEGENDA:</t>
  </si>
  <si>
    <t>DPH</t>
  </si>
  <si>
    <t>číslo výrobku</t>
  </si>
  <si>
    <t>D O B R O T Y   Z  P Ř Í R O D Y</t>
  </si>
  <si>
    <t>8594193890194</t>
  </si>
  <si>
    <t>8594193891405</t>
  </si>
  <si>
    <t>8594193892143</t>
  </si>
  <si>
    <t>Bylinka pro radost</t>
  </si>
  <si>
    <t>Bylinka pro pohodu</t>
  </si>
  <si>
    <t>8594193890163</t>
  </si>
  <si>
    <t>8594193890170</t>
  </si>
  <si>
    <t>8594193890187</t>
  </si>
  <si>
    <t>8594193891122</t>
  </si>
  <si>
    <t>8594193891139</t>
  </si>
  <si>
    <t>8594193891146</t>
  </si>
  <si>
    <t>500 ml</t>
  </si>
  <si>
    <t>250 ml</t>
  </si>
  <si>
    <t>250 ml/100 g</t>
  </si>
  <si>
    <t>DÁRKOVÉ BALENÍ  - 2 DOBROTY V BALENÍ</t>
  </si>
  <si>
    <t>DÁRKOVÉ BALENÍ  - 3 DOBROTY V BALENÍ</t>
  </si>
  <si>
    <t>DÁRKOVÉ BALENÍ  - VÁNOČNÍ SADY DOBROT</t>
  </si>
  <si>
    <t>8594193891429</t>
  </si>
  <si>
    <t>8594193891436</t>
  </si>
  <si>
    <t>8594193891443</t>
  </si>
  <si>
    <t>8594193892167</t>
  </si>
  <si>
    <t>Myslivecká klobása (CZ/SK)</t>
  </si>
  <si>
    <t>Paštika kančí se šípky (CZ/SK)</t>
  </si>
  <si>
    <t>Paštika srnčí s brusinkami (CZ/SK)</t>
  </si>
  <si>
    <t>Meruňky máčené v belgické čokoládě (CZ/SK)</t>
  </si>
  <si>
    <t>Švestky máčené v belgické čokoládě (CZ/SK)</t>
  </si>
  <si>
    <t>Jablíčka máčená v belgické čokoládě (CZ/SK)</t>
  </si>
  <si>
    <t>Svařák bez alkoholu (CZ/SK)</t>
  </si>
  <si>
    <t>Zimní jablko (CZ/SK)</t>
  </si>
  <si>
    <t>Vánoční punč bez alkoholu (CZ/SK)</t>
  </si>
  <si>
    <t>Ovocné sypání do punče nebo svařáku (CZ/SK)</t>
  </si>
  <si>
    <t>8594193891603</t>
  </si>
  <si>
    <t>8594193891498</t>
  </si>
  <si>
    <t>250 g</t>
  </si>
  <si>
    <t>200 g</t>
  </si>
  <si>
    <t>8594193891528</t>
  </si>
  <si>
    <t>8594193891535</t>
  </si>
  <si>
    <t>8594193891542</t>
  </si>
  <si>
    <t>8594193891566</t>
  </si>
  <si>
    <t>8594193891573</t>
  </si>
  <si>
    <t>Paštika daňčí s jalovcem (CZ/SK)</t>
  </si>
  <si>
    <t>Čokokrém jahodový s mátou (CZ/SK)</t>
  </si>
  <si>
    <t>Čokokrém višňový (CZ/SK)</t>
  </si>
  <si>
    <t>Čokokrém jablkový s kešu (CZ/SK)</t>
  </si>
  <si>
    <t>DB = DÁRKOVÝ BALÍČEK</t>
  </si>
  <si>
    <t>750 ml/250 ml/100 g</t>
  </si>
  <si>
    <t>8594193892297</t>
  </si>
  <si>
    <t>8594193892303</t>
  </si>
  <si>
    <t>NÁPOJOVÉ KONCENTRÁTY  250 ml</t>
  </si>
  <si>
    <t>NÁPOJOVÉ KONCENTRÁTY  500 ml</t>
  </si>
  <si>
    <t>(Kč)</t>
  </si>
  <si>
    <t>Libové vepřové koleno - staročeská zabijačka (CZ/SK)</t>
  </si>
  <si>
    <t>CENA s DPH</t>
  </si>
  <si>
    <t>Čokokrém rakytníkový s chia semínky (CZ/SK)</t>
  </si>
  <si>
    <t>Pomazánka škvarková (CZ/SK)</t>
  </si>
  <si>
    <t>8594193891658</t>
  </si>
  <si>
    <t>8594193891665</t>
  </si>
  <si>
    <t>8594193891672</t>
  </si>
  <si>
    <t>8594193891689</t>
  </si>
  <si>
    <t>8594193891627</t>
  </si>
  <si>
    <t>8594193891634</t>
  </si>
  <si>
    <t>Paštika kančí se zeleným pepřem (CZ/SK)</t>
  </si>
  <si>
    <t>Paštika vepřová s brandy a hruškou (CZ/SK)</t>
  </si>
  <si>
    <t>Divočák ve vlastní šťávě - zvěřinové hody (CZ/SK)</t>
  </si>
  <si>
    <t>18 měs.</t>
  </si>
  <si>
    <t>Mlsání ořechové - směs ořechů a sušeného ovoce s kešu (CZ/SK)</t>
  </si>
  <si>
    <t>240 g</t>
  </si>
  <si>
    <t>400 g</t>
  </si>
  <si>
    <t>Trhané vepřové maso  v sádle - staročeská zabijačka (CZ/SK)</t>
  </si>
  <si>
    <t>140 g</t>
  </si>
  <si>
    <t>SYPANÉ ČAJE</t>
  </si>
  <si>
    <t>Čaj sypaný KLIDNÁ MYSL (CZ/SK)</t>
  </si>
  <si>
    <t>Čaj sypaný VÁNOČNÍ KOUZLO (CZ/SK)</t>
  </si>
  <si>
    <t>Čaj sypaný ZIMNÍ POHODA (CZ/SK)</t>
  </si>
  <si>
    <t>Hovězí klobása s pepřem (CZ/SK)</t>
  </si>
  <si>
    <t>Vepřová klobása s parmezánem (CZ/SK)</t>
  </si>
  <si>
    <t>2 ks (cca 90 g)</t>
  </si>
  <si>
    <t>8594193891788</t>
  </si>
  <si>
    <t>8594193891795</t>
  </si>
  <si>
    <t>8594193891801</t>
  </si>
  <si>
    <t>8594193891818</t>
  </si>
  <si>
    <t>8594193891764</t>
  </si>
  <si>
    <t>8594193891771</t>
  </si>
  <si>
    <t>8594193891726</t>
  </si>
  <si>
    <t>8594193891733</t>
  </si>
  <si>
    <t>8594193891740</t>
  </si>
  <si>
    <t>8594193891757</t>
  </si>
  <si>
    <t>8594193891696</t>
  </si>
  <si>
    <t>8594193891702</t>
  </si>
  <si>
    <t>8594193891719</t>
  </si>
  <si>
    <t>90 g</t>
  </si>
  <si>
    <t>50 g</t>
  </si>
  <si>
    <t>Paštika vepřová s pistáciemi a datlemi (CZ/SK)</t>
  </si>
  <si>
    <t>Trhané vepřové maso (rillettes) s pancettou (CZ/SK)</t>
  </si>
  <si>
    <t>Trhané králičí maso (rillettes) s estragonem (CZ/SK)</t>
  </si>
  <si>
    <t>Trhané kančí maso (rillettes) s červeným vínem (CZ/SK)</t>
  </si>
  <si>
    <t>Dornfelder, jakostní víno s přívlastkem červené, pozdní sběr-suché</t>
  </si>
  <si>
    <t>8594174113472</t>
  </si>
  <si>
    <t>DÁRKOVÉ BALENÍ  - 5 DOBROT, odnosná taška</t>
  </si>
  <si>
    <t>250 ml/250 g</t>
  </si>
  <si>
    <t>8594193892679</t>
  </si>
  <si>
    <t>není</t>
  </si>
  <si>
    <t>3 pack</t>
  </si>
  <si>
    <t>2 pack</t>
  </si>
  <si>
    <t>3 pack s vínem</t>
  </si>
  <si>
    <t>4 pack s vínem</t>
  </si>
  <si>
    <t>5 pack taška</t>
  </si>
  <si>
    <t>5+6 pack</t>
  </si>
  <si>
    <t>cena materiál</t>
  </si>
  <si>
    <t>práce</t>
  </si>
  <si>
    <t>celkem</t>
  </si>
  <si>
    <t>karton</t>
  </si>
  <si>
    <t>režijní materiál</t>
  </si>
  <si>
    <t>8594174113953</t>
  </si>
  <si>
    <t>240 g/70 g</t>
  </si>
  <si>
    <t>Rulandské šedé, jakostní víno s přívlastkem bílé, pozdní sběr-polosuché</t>
  </si>
  <si>
    <t>VÍNO, MEDOVINA</t>
  </si>
  <si>
    <t>Medovina Originál (CZ/SK)</t>
  </si>
  <si>
    <t>8594193891863</t>
  </si>
  <si>
    <t>8594193891870</t>
  </si>
  <si>
    <t>8594193891887</t>
  </si>
  <si>
    <t>Horká bílá čokoláda se slaným karamelem (CZ/SK)</t>
  </si>
  <si>
    <t>8594193891825</t>
  </si>
  <si>
    <t>8594193891832</t>
  </si>
  <si>
    <t>Vánoční perníčky (CZ/SK)</t>
  </si>
  <si>
    <t>40 g</t>
  </si>
  <si>
    <t>8594193891849</t>
  </si>
  <si>
    <t>8594193891856</t>
  </si>
  <si>
    <t>8594193891894</t>
  </si>
  <si>
    <t>Olivová pomazánka (tapenáda) (CZ/SK)</t>
  </si>
  <si>
    <t>8594193891931</t>
  </si>
  <si>
    <t>Nakládaná zelenina v kořeněném sladkokyselém nálevu (CZ/SK)</t>
  </si>
  <si>
    <t>290 g (150 g)</t>
  </si>
  <si>
    <t>8594193891948</t>
  </si>
  <si>
    <t>Trhané kachní maso (rillettes) s višněmi a sherry (CZ/SK)</t>
  </si>
  <si>
    <t>250 g/2 ks</t>
  </si>
  <si>
    <t>DB Koncentrát zázvor se skořicí + Med pastový z POLESÍ</t>
  </si>
  <si>
    <t>DB Medovina originál placatka + Med pastový z POLESÍ</t>
  </si>
  <si>
    <t>140 g/140 g/140 g</t>
  </si>
  <si>
    <t>40 g/200 g/250 ml</t>
  </si>
  <si>
    <t>DB Kančí paštika se šípky + Vepřová klobása sváteční + Olivová tapenáda</t>
  </si>
  <si>
    <t>150 g/2 ks/150 g</t>
  </si>
  <si>
    <t>290 g (150 g)/2 ks/140 g</t>
  </si>
  <si>
    <t>250 g/150 g/150 g</t>
  </si>
  <si>
    <t>DB Medovina originál placatka + Med pastový z POLESÍ + Vánoční perníčky</t>
  </si>
  <si>
    <t>DB Nakládaná zelenina + Klobása hovězí s pepřem + Trhané maso kančí s červeným vínem</t>
  </si>
  <si>
    <t>DB SVAŘÁK (Koncentrát svařák bez alkoholu + ovocné sypání do svařáku)</t>
  </si>
  <si>
    <t>DB PUNČOVÝ (Koncentrát vánoční punč + ovocné sypání do punče)</t>
  </si>
  <si>
    <t>DB červené víno suché Dornfelder + Koncentrát svařák bez alkoholu + Ovocné sypání do svařáku</t>
  </si>
  <si>
    <t>DB červené víno suché Dornfelder + Koncentrát vánoční punč + Ovocné sypání do punče</t>
  </si>
  <si>
    <t>100 ml/250 g</t>
  </si>
  <si>
    <t>100 ml/250 g/40 g</t>
  </si>
  <si>
    <t>100 ml</t>
  </si>
  <si>
    <t>200 ml</t>
  </si>
  <si>
    <t>Medovina Originál placatka (CZ/SK)</t>
  </si>
  <si>
    <t>250 ml/40 g</t>
  </si>
  <si>
    <t>DB Trhané vepřové maso v sádle + Hovězí klobása s pepřem</t>
  </si>
  <si>
    <t>8594193892716</t>
  </si>
  <si>
    <t>8594193892730</t>
  </si>
  <si>
    <t>8594193892815</t>
  </si>
  <si>
    <t xml:space="preserve"> </t>
  </si>
  <si>
    <t>8594193892891</t>
  </si>
  <si>
    <t>8594193892884</t>
  </si>
  <si>
    <t>Bylinka pro zdraví</t>
  </si>
  <si>
    <t>8594193892006</t>
  </si>
  <si>
    <t>Jablíčka (křížaly) (CZ/SK)</t>
  </si>
  <si>
    <t>Mlsání ořechové - směs ořechů solené (mandle, kešu, arašídy) (CZ/SK)</t>
  </si>
  <si>
    <t>Čoko-Ovoce, hrudky z belgické čokolády (CZ/SK)</t>
  </si>
  <si>
    <t>Čoko-Mandle, hrudky z belgické čokolády (CZ/SK)</t>
  </si>
  <si>
    <t>Solené preclíky v belgické čokoládě (CZ/SK)</t>
  </si>
  <si>
    <t>Horká belgická čokoláda - směs na přípravu nápoje (CZ/SK)</t>
  </si>
  <si>
    <t>Horká belgická čokoláda se skořicí - směs na přípravu nápoje (CZ/SK)</t>
  </si>
  <si>
    <t>Med pastový z polesí (CZ/SK)</t>
  </si>
  <si>
    <t>Solené preclíky v bílé čokoládě se slaným karamelem (CZ/SK)</t>
  </si>
  <si>
    <t>Mandle v bílé čokoládě se slaným karamelem (CZ/SK)</t>
  </si>
  <si>
    <t>80 g</t>
  </si>
  <si>
    <t>8594193891955</t>
  </si>
  <si>
    <t>Lískové oříšky v bílé čokoládě se slaným karamelem (CZ/SK)</t>
  </si>
  <si>
    <t>8594193891962</t>
  </si>
  <si>
    <t>Mlsání sýrové - směs ořechů a lyofilizovaných sýrů (CZ/SK)</t>
  </si>
  <si>
    <t>8594193890620</t>
  </si>
  <si>
    <t>Mlsání sýrové - směs solených preclíků s lyofilizovaných sýrů (CZ/SK)</t>
  </si>
  <si>
    <t>8594193890637</t>
  </si>
  <si>
    <t>Mlsání sýrové - směs lyofilizovaných sýrů (CZ/SK)</t>
  </si>
  <si>
    <t>8594193890644</t>
  </si>
  <si>
    <t>Mlsání ořechové - směs ořechů a lyofilizovaného ovoce (CZ/SK)</t>
  </si>
  <si>
    <t>8594193890651</t>
  </si>
  <si>
    <t>OŘECHOVÉ A SÝROVÉ MLSÁNÍ</t>
  </si>
  <si>
    <t>SUŠENÉ OVOCE, ČOKOLÁDOVÉ VÝROBKY, MED, PERNÍČKY …</t>
  </si>
  <si>
    <t>2 ks (ca 90 g)</t>
  </si>
  <si>
    <t>Cibulové chutney s rozinkami (CZ/SK)</t>
  </si>
  <si>
    <t>180 g</t>
  </si>
  <si>
    <t>8594193891917</t>
  </si>
  <si>
    <t>8594193891979</t>
  </si>
  <si>
    <t>Masová směs pikantní s hovězím masem (CZ/SK)</t>
  </si>
  <si>
    <t>8594193891986</t>
  </si>
  <si>
    <t>8594193891993</t>
  </si>
  <si>
    <t>Medovina vinná červená (Zweigeltrebe) (CZ/SK)</t>
  </si>
  <si>
    <t>DB Horká belgická čokoláda + Preclíky v bílé čokoládě se slaným karamelem</t>
  </si>
  <si>
    <t>250 g/200 g</t>
  </si>
  <si>
    <t>250 g/180 g</t>
  </si>
  <si>
    <t>DB Vánoční perníčky + Med pastový z POLESÍ</t>
  </si>
  <si>
    <t>100 ml/40 g</t>
  </si>
  <si>
    <t>DB Medovina originál placatka + Vánoční perníčky</t>
  </si>
  <si>
    <t>DB Nakládaná zelenina + Klobása hovězí s pepřem</t>
  </si>
  <si>
    <t>2 ks (90 g)/150 g</t>
  </si>
  <si>
    <t>2 ks (90 g)/80 g</t>
  </si>
  <si>
    <t>Hořčice medová s rozinkami (CZ/SK)</t>
  </si>
  <si>
    <t>DB Selské maso vepřové + Hořčice medová s rozinkami</t>
  </si>
  <si>
    <t>Selské maso vepřové - staročeská zabijačka (CZ/SK)</t>
  </si>
  <si>
    <t>DB Trhané kachní maso s višněmi a Sherry + Trhané králičí maso s estragonem + Trhané vepřové maso s pancettou</t>
  </si>
  <si>
    <t>DB Selské vepřové maso + Paštika kančí se šípky + Tapenáda olivová</t>
  </si>
  <si>
    <t>DB Vánoční perníčky + Čokokrém jablko + Koncentrát rakytník</t>
  </si>
  <si>
    <t>40 g/400 g</t>
  </si>
  <si>
    <t>250 g/290 g (150 g)/70 g</t>
  </si>
  <si>
    <t>DB Myslivecká klobása + Olivová tapenáda + Pikantní masová směs z hovězího masa</t>
  </si>
  <si>
    <t>200 ml/250 g/80 g</t>
  </si>
  <si>
    <t>DB Trhané vepřové maso v sádle + Hořčice medová s rozinkami + Klobása hovězí s pepřem</t>
  </si>
  <si>
    <t>DB Divočák ve vlastní šťávě + Cibulové chutney + Klobása myslivecká</t>
  </si>
  <si>
    <t>250 g/200 g/140 g</t>
  </si>
  <si>
    <t>DB Medovina originál + Med pastový z POLESÍ + Ořechové mlsání (mix ořechy a lyofilizované ovoce)</t>
  </si>
  <si>
    <t>DB Paštika vepřová s brandy a hruškou + Trhané králičí maso s estragonem + Pikantní masová směs z hovězího masa</t>
  </si>
  <si>
    <t>150 g/140 g/150 g</t>
  </si>
  <si>
    <t>80 g/90 g/250 g</t>
  </si>
  <si>
    <t>DB Koncentrát bylinka pro pohodu + Lískové ořechy v bílé čokoládě se slaným karamelem + Ořechové mlsání natural (s kešu a sušeným ovocem)</t>
  </si>
  <si>
    <t>250 ml/80 g/100 g</t>
  </si>
  <si>
    <t>240 g/100 g/80 g</t>
  </si>
  <si>
    <t>DB Horká belgická čokoláda + Meruňky v belgické čokoládě + Sýrové mlsání (mix ořechy a lyofilizované sýry)</t>
  </si>
  <si>
    <t>DB Víno červené Dornfelder + Horká belgická čokoláda se skořicí + Švestky v belgické čokoládě</t>
  </si>
  <si>
    <t>DB Víno bílé Rulandské šedé + Sýrové mlsání (mix solené preclíky a lyofilizované sýry) + Lískové ořechy v bílé čokoládě se slaným karamelem</t>
  </si>
  <si>
    <t>750 ml/70 g/80 g</t>
  </si>
  <si>
    <t>DB Víno bílé Rulandské šedé + Med pastový z POLESÍ + Vánoční perníčky</t>
  </si>
  <si>
    <t>DB Medovina originál + Mandle v bílé čokoládě se slaným karamelem + Med z POLESÍ + Sýrové mlsání (směs lyofilizovaných sýrů)</t>
  </si>
  <si>
    <t>DB Medovina vinná červená + Čokokrém jablkový + Lískové ořechy v bílé čokoládě se slaným karamelem + Ořechové mlsání (mix ořechy a lyofilizované ovoce)</t>
  </si>
  <si>
    <t>500 ml/140 g/180 g/2 ks (90 g)</t>
  </si>
  <si>
    <t>DB Víno červené Dornfelder + Paštika kančí se zeleným pepřem + Olivová tapenáda + Klobása hovězí s pepřem</t>
  </si>
  <si>
    <t>DB Víno bílé Rulandské šedé + Mandle v bílé čokoládě se slaným karamelem + Višňový čokokrém + Cibulové chutney</t>
  </si>
  <si>
    <t>DB Nakládaná zelenina + Klobása myslivecká + Klobása vepřová sváteční + Trhané maso vepřové s pancettou + Sýrové mlsání (mix ořechy a lyofilizované sýry)</t>
  </si>
  <si>
    <t>290 g (150 g)/2 ks (90 g)/2 ks (90 g)/140 g/80 g</t>
  </si>
  <si>
    <t>240 g/80 g/250 g/50 g/100 g</t>
  </si>
  <si>
    <t>DB Sýrové mlsání (mix solené preclíky a lyofilizované sýry) + Klobása hovězí s pepřem + Klobása myslivecká + Hořčice medová s rozinkami + Trhané maso kančí s červeným vínem</t>
  </si>
  <si>
    <t>70 g/2 ks (90 g)/2 ks (90 g)/200 g/140 g</t>
  </si>
  <si>
    <t>DB Čaj sypaný vánoční kouzlo + Mandle v belgické čokoládě + Klobása vepřová sváteční + Med pastový z POLESÍ + Ořechové mlsání (solené)</t>
  </si>
  <si>
    <t>DB Koncentrát vánoční punč + Vánoční perníčky</t>
  </si>
  <si>
    <t>250 ml/240 g/90 g</t>
  </si>
  <si>
    <t>250 ml/100 g/80 g</t>
  </si>
  <si>
    <t>NOVINKA 2025</t>
  </si>
  <si>
    <t>DB Koncentrát vánoční punč + Ovocné sypání do punče a svařáku + Ořechové mlsání (mix ořechy a lyofilizované ovoce)</t>
  </si>
  <si>
    <t>Sváteční klobása vepřová jemně pikantní (CZ/SK)</t>
  </si>
  <si>
    <t>DB Klobása hovězí s pepřem + sýrové mlsání (mix ořechy a lyofilizované sýry)</t>
  </si>
  <si>
    <t>DB Selské vepřové maso + Hořčice medová s rozinkami + Trhané kachní maso s višněmi a Sherry</t>
  </si>
  <si>
    <t>DB Mandle v bílé čokoládě se slaným karamelem + Čaj sypaný vánoční kouzlo + Med pastový z POLESÍ</t>
  </si>
  <si>
    <t>750 ml/400 g/40 g</t>
  </si>
  <si>
    <t>DB Medovina vinná červená + Trhané kančí maso s červeným vínem + Cibulové chutney + Klobása hovězí s pepřem</t>
  </si>
  <si>
    <t>DB Koncentrát svařák + Horká belgická čokoláda + Čaj sypaný vánoční kouzlo</t>
  </si>
  <si>
    <t>DB Klobása vepřová sváteční + pikantní směs z hovězího masa</t>
  </si>
  <si>
    <t>DB Medovina originál + Klobása vepřová sváteční + Paštika srnčí s brusinkami + Sýrové mlsání (mix ořechy a lyofilizované sýry)</t>
  </si>
  <si>
    <t>DÁRKOVÉ BALENÍ  - Víno + 3 DOBROTY, odnosná taška</t>
  </si>
  <si>
    <t>DÁRKOVÉ BALENÍ  - Medovina + 3 DOBROTY, odnosná taška</t>
  </si>
  <si>
    <t>DÁRKOVÉ BALENÍ  - Víno + 2 DOBROTY, odnosná taška</t>
  </si>
  <si>
    <t>750 ml</t>
  </si>
  <si>
    <t>DB Hovězí maso trhané na BBQ burger + Cibulové chutney</t>
  </si>
  <si>
    <t>Trhané hovězí maso na BBQ burger (CZ/SK)</t>
  </si>
  <si>
    <t>DB Hovězí maso trhané na BBQ burger + Nakládaná zelenina + Sýrové mlsání (mix solené preclíky a lyofilizované sýry)</t>
  </si>
  <si>
    <t>DB Víno červené Dornfelder + Hovězí maso trhané na BBQ burger + Klobása myslivecká</t>
  </si>
  <si>
    <t>DB Hovězí maso trhané na BBQ burger + Klobása vepřová sváteční + Preclíky v belgické čokoládě + Cibulové chutney + Hořčice medová s rozinkami</t>
  </si>
  <si>
    <t>DB Horká belgická čokoláda + Mandle v bílé čokoládě se slaným karamelem + Med pastový z POLESÍ + Sýrové mlsání (mix lyofilizovaných sýrů) + Švestky v belgické čokoládě</t>
  </si>
  <si>
    <t>8594193892907</t>
  </si>
  <si>
    <t>8594193892914</t>
  </si>
  <si>
    <t>8594193892921</t>
  </si>
  <si>
    <t>8594193892938</t>
  </si>
  <si>
    <t>8594193892945</t>
  </si>
  <si>
    <t>8594193892952</t>
  </si>
  <si>
    <t>8594193892969</t>
  </si>
  <si>
    <t>8594193892976</t>
  </si>
  <si>
    <t>8594193892983</t>
  </si>
  <si>
    <t>8594193892990</t>
  </si>
  <si>
    <t>8594193893003</t>
  </si>
  <si>
    <t>8594193893010</t>
  </si>
  <si>
    <t>8594193893027</t>
  </si>
  <si>
    <t>8594193893034</t>
  </si>
  <si>
    <t>8594193893041</t>
  </si>
  <si>
    <t>8594193893058</t>
  </si>
  <si>
    <t>8594193893065</t>
  </si>
  <si>
    <t>8594193893072</t>
  </si>
  <si>
    <t>8594193893089</t>
  </si>
  <si>
    <t>8594193893096</t>
  </si>
  <si>
    <t>8594193893102</t>
  </si>
  <si>
    <t>8594193893119</t>
  </si>
  <si>
    <t>8594193893126</t>
  </si>
  <si>
    <t>8594193893133</t>
  </si>
  <si>
    <t>8594193893140</t>
  </si>
  <si>
    <t>8594193893157</t>
  </si>
  <si>
    <t>8594193893164</t>
  </si>
  <si>
    <t>8594193893171</t>
  </si>
  <si>
    <t>8594193893188</t>
  </si>
  <si>
    <t>8594193893195</t>
  </si>
  <si>
    <t>8594193893201</t>
  </si>
  <si>
    <t>8594193893218</t>
  </si>
  <si>
    <t>8594193893225</t>
  </si>
  <si>
    <t>8594193893232</t>
  </si>
  <si>
    <t>8594193893249</t>
  </si>
  <si>
    <t>8594193893256</t>
  </si>
  <si>
    <t>8594193893263</t>
  </si>
  <si>
    <t>8594193893270</t>
  </si>
  <si>
    <t>8594193893287</t>
  </si>
  <si>
    <t>8594193893294</t>
  </si>
  <si>
    <t>500 ml/2ks (90 g)/
150 g/80 g</t>
  </si>
  <si>
    <t>500 ml/80 g/250 g
/50 g</t>
  </si>
  <si>
    <t>500 ml/200 g/80 g
/80 g</t>
  </si>
  <si>
    <t>750 ml/80 g/200 g
/180 g</t>
  </si>
  <si>
    <t>750 ml/150 g/150 g/
2 ks (90 g)</t>
  </si>
  <si>
    <t>750 ml/140 g/150 g/
2 ks (90 g)</t>
  </si>
  <si>
    <t>250 g/2 ks (90 g)/70 g
/180 g/200 g</t>
  </si>
  <si>
    <t>90 g/100 g/2 ks (90 g)
/250 g/100 g</t>
  </si>
  <si>
    <t>750 ml/250 g/
2 ks (90 g)</t>
  </si>
  <si>
    <t>750 ml/240 g/
100 g</t>
  </si>
  <si>
    <t>250 g/180 g/
2 ks (90 g)</t>
  </si>
  <si>
    <t>2 ks (90 g)/150 g/
150 g</t>
  </si>
  <si>
    <t>250 g/200 g/
2 ks (90 g)</t>
  </si>
  <si>
    <t>290 g (150 g)/
2 ks (90 g)</t>
  </si>
  <si>
    <t>DB Víno červené Dornfelder + Trhané kachní maso s višněmi a Sherry + Pikantní masová směs z hovězího masa + Klobása vepřová sváteční</t>
  </si>
  <si>
    <t>tel. 737 057 271</t>
  </si>
  <si>
    <t>e-mail: obchod@gelspotiskem.cz</t>
  </si>
  <si>
    <t>www.gelspotiskem.cz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</si>
</sst>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u/>
      <sz val="12"/>
      <color theme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B151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14" fontId="7" fillId="0" borderId="0" xfId="0" applyNumberFormat="1" applyFont="1" applyAlignment="1">
      <alignment horizontal="left"/>
    </xf>
    <xf numFmtId="0" fontId="1" fillId="0" borderId="0" xfId="0" applyFont="1"/>
    <xf numFmtId="0" fontId="6" fillId="0" borderId="0" xfId="0" applyFont="1"/>
    <xf numFmtId="0" fontId="12" fillId="2" borderId="0" xfId="0" applyFont="1" applyFill="1"/>
    <xf numFmtId="0" fontId="13" fillId="2" borderId="0" xfId="0" applyFont="1" applyFill="1"/>
    <xf numFmtId="0" fontId="8" fillId="2" borderId="1" xfId="1" applyFont="1" applyFill="1" applyBorder="1" applyAlignment="1" applyProtection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14" fontId="11" fillId="2" borderId="0" xfId="0" applyNumberFormat="1" applyFont="1" applyFill="1" applyAlignment="1">
      <alignment horizontal="left"/>
    </xf>
    <xf numFmtId="0" fontId="14" fillId="2" borderId="0" xfId="0" applyFont="1" applyFill="1"/>
    <xf numFmtId="0" fontId="15" fillId="0" borderId="0" xfId="1" applyFont="1" applyAlignment="1" applyProtection="1"/>
    <xf numFmtId="0" fontId="16" fillId="0" borderId="0" xfId="0" applyFont="1"/>
    <xf numFmtId="0" fontId="16" fillId="0" borderId="0" xfId="0" applyFont="1" applyAlignment="1">
      <alignment vertical="center"/>
    </xf>
    <xf numFmtId="0" fontId="1" fillId="3" borderId="0" xfId="0" applyFont="1" applyFill="1"/>
    <xf numFmtId="0" fontId="10" fillId="2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9" fillId="2" borderId="1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49" fontId="16" fillId="0" borderId="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/>
    </xf>
    <xf numFmtId="0" fontId="16" fillId="0" borderId="3" xfId="0" applyFont="1" applyBorder="1" applyAlignment="1">
      <alignment vertical="center" wrapText="1"/>
    </xf>
    <xf numFmtId="1" fontId="16" fillId="3" borderId="3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2" borderId="6" xfId="1" applyFont="1" applyFill="1" applyBorder="1" applyAlignment="1" applyProtection="1">
      <alignment horizontal="center"/>
    </xf>
    <xf numFmtId="49" fontId="9" fillId="2" borderId="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2" fontId="17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/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49" fontId="16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2" fillId="0" borderId="0" xfId="1" applyAlignment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3B1515"/>
      <color rgb="FF16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0</xdr:row>
      <xdr:rowOff>0</xdr:rowOff>
    </xdr:from>
    <xdr:to>
      <xdr:col>9</xdr:col>
      <xdr:colOff>10615</xdr:colOff>
      <xdr:row>5</xdr:row>
      <xdr:rowOff>22276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881F7DE-DD88-4DBC-A732-257FBC4A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0"/>
          <a:ext cx="1258390" cy="1184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lspotiskem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186FF-8EA9-42C8-9576-9B97A6006521}">
  <dimension ref="B1:G7"/>
  <sheetViews>
    <sheetView workbookViewId="0">
      <selection activeCell="D3" sqref="D3"/>
    </sheetView>
  </sheetViews>
  <sheetFormatPr defaultRowHeight="15" x14ac:dyDescent="0.25"/>
  <cols>
    <col min="2" max="2" width="13" bestFit="1" customWidth="1"/>
    <col min="3" max="3" width="12.140625" bestFit="1" customWidth="1"/>
    <col min="6" max="6" width="13.28515625" bestFit="1" customWidth="1"/>
  </cols>
  <sheetData>
    <row r="1" spans="2:7" x14ac:dyDescent="0.25">
      <c r="C1" t="s">
        <v>162</v>
      </c>
      <c r="D1" t="s">
        <v>163</v>
      </c>
      <c r="E1" t="s">
        <v>165</v>
      </c>
      <c r="F1" t="s">
        <v>166</v>
      </c>
      <c r="G1" t="s">
        <v>164</v>
      </c>
    </row>
    <row r="2" spans="2:7" x14ac:dyDescent="0.25">
      <c r="B2" t="s">
        <v>157</v>
      </c>
      <c r="C2">
        <v>13</v>
      </c>
      <c r="D2">
        <v>20</v>
      </c>
      <c r="E2">
        <v>2</v>
      </c>
      <c r="F2">
        <v>1.5</v>
      </c>
      <c r="G2">
        <f t="shared" ref="G2:G7" si="0">SUM(C2:F2)</f>
        <v>36.5</v>
      </c>
    </row>
    <row r="3" spans="2:7" x14ac:dyDescent="0.25">
      <c r="B3" t="s">
        <v>156</v>
      </c>
      <c r="C3">
        <v>15</v>
      </c>
      <c r="D3">
        <v>20</v>
      </c>
      <c r="E3">
        <v>2</v>
      </c>
      <c r="F3">
        <v>1.5</v>
      </c>
      <c r="G3">
        <f t="shared" si="0"/>
        <v>38.5</v>
      </c>
    </row>
    <row r="4" spans="2:7" x14ac:dyDescent="0.25">
      <c r="B4" t="s">
        <v>158</v>
      </c>
      <c r="C4">
        <v>26.5</v>
      </c>
      <c r="D4">
        <v>20</v>
      </c>
      <c r="E4">
        <v>3.5</v>
      </c>
      <c r="F4">
        <v>1.5</v>
      </c>
      <c r="G4">
        <f t="shared" si="0"/>
        <v>51.5</v>
      </c>
    </row>
    <row r="5" spans="2:7" x14ac:dyDescent="0.25">
      <c r="B5" t="s">
        <v>159</v>
      </c>
      <c r="C5">
        <v>26.5</v>
      </c>
      <c r="D5">
        <v>20</v>
      </c>
      <c r="E5">
        <v>3.5</v>
      </c>
      <c r="F5">
        <v>1.5</v>
      </c>
      <c r="G5">
        <f t="shared" si="0"/>
        <v>51.5</v>
      </c>
    </row>
    <row r="6" spans="2:7" x14ac:dyDescent="0.25">
      <c r="B6" t="s">
        <v>160</v>
      </c>
      <c r="C6">
        <v>26.5</v>
      </c>
      <c r="D6">
        <v>20</v>
      </c>
      <c r="E6">
        <v>3.5</v>
      </c>
      <c r="F6">
        <v>1.5</v>
      </c>
      <c r="G6">
        <f t="shared" si="0"/>
        <v>51.5</v>
      </c>
    </row>
    <row r="7" spans="2:7" x14ac:dyDescent="0.25">
      <c r="B7" t="s">
        <v>161</v>
      </c>
      <c r="C7">
        <v>20.5</v>
      </c>
      <c r="D7">
        <v>25</v>
      </c>
      <c r="E7">
        <v>3.5</v>
      </c>
      <c r="F7">
        <v>1.5</v>
      </c>
      <c r="G7">
        <f t="shared" si="0"/>
        <v>50.5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60"/>
  <sheetViews>
    <sheetView showGridLines="0" tabSelected="1" workbookViewId="0">
      <pane ySplit="7" topLeftCell="A8" activePane="bottomLeft" state="frozen"/>
      <selection pane="bottomLeft" activeCell="L12" sqref="L12"/>
    </sheetView>
  </sheetViews>
  <sheetFormatPr defaultRowHeight="15" x14ac:dyDescent="0.25"/>
  <cols>
    <col min="1" max="1" width="18.28515625" customWidth="1"/>
    <col min="2" max="2" width="66.7109375" customWidth="1"/>
    <col min="3" max="3" width="17.42578125" customWidth="1"/>
    <col min="4" max="4" width="14.28515625" customWidth="1"/>
    <col min="5" max="5" width="7.42578125" bestFit="1" customWidth="1"/>
    <col min="6" max="6" width="7.28515625" bestFit="1" customWidth="1"/>
    <col min="7" max="7" width="15.28515625" customWidth="1"/>
    <col min="8" max="8" width="12" customWidth="1"/>
    <col min="9" max="9" width="13" customWidth="1"/>
  </cols>
  <sheetData>
    <row r="1" spans="1:11" s="2" customFormat="1" ht="26.1" customHeight="1" x14ac:dyDescent="0.45">
      <c r="A1" s="9"/>
      <c r="B1" s="19" t="s">
        <v>53</v>
      </c>
      <c r="C1" s="17" t="s">
        <v>49</v>
      </c>
      <c r="D1" s="18">
        <v>45809</v>
      </c>
      <c r="E1" s="10"/>
      <c r="F1" s="10"/>
      <c r="G1" s="10"/>
      <c r="H1" s="10"/>
      <c r="I1" s="10"/>
    </row>
    <row r="2" spans="1:11" s="1" customFormat="1" ht="17.100000000000001" customHeight="1" x14ac:dyDescent="0.35">
      <c r="A2" s="10"/>
      <c r="B2" s="8"/>
      <c r="C2" s="8" t="s">
        <v>376</v>
      </c>
      <c r="D2" s="6"/>
    </row>
    <row r="3" spans="1:11" ht="17.100000000000001" customHeight="1" x14ac:dyDescent="0.3">
      <c r="A3" s="10"/>
      <c r="B3" s="8"/>
      <c r="C3" s="8" t="s">
        <v>377</v>
      </c>
    </row>
    <row r="4" spans="1:11" ht="17.100000000000001" customHeight="1" x14ac:dyDescent="0.3">
      <c r="A4" s="10"/>
      <c r="B4" s="8"/>
      <c r="C4" s="75" t="s">
        <v>378</v>
      </c>
    </row>
    <row r="5" spans="1:11" ht="17.100000000000001" customHeight="1" x14ac:dyDescent="0.3">
      <c r="A5" s="10"/>
      <c r="B5" s="20"/>
    </row>
    <row r="6" spans="1:11" ht="18" customHeight="1" x14ac:dyDescent="0.25">
      <c r="A6" s="11" t="s">
        <v>52</v>
      </c>
      <c r="B6" s="11" t="s">
        <v>0</v>
      </c>
      <c r="C6" s="12" t="s">
        <v>40</v>
      </c>
      <c r="D6" s="12" t="s">
        <v>38</v>
      </c>
      <c r="E6" s="12" t="s">
        <v>8</v>
      </c>
      <c r="F6" s="12" t="s">
        <v>39</v>
      </c>
      <c r="G6" s="12" t="s">
        <v>18</v>
      </c>
      <c r="H6" s="12" t="s">
        <v>51</v>
      </c>
      <c r="I6" s="12" t="s">
        <v>106</v>
      </c>
      <c r="J6" s="26"/>
    </row>
    <row r="7" spans="1:11" s="3" customFormat="1" ht="17.100000000000001" customHeight="1" x14ac:dyDescent="0.3">
      <c r="A7" s="12"/>
      <c r="B7" s="12" t="s">
        <v>102</v>
      </c>
      <c r="C7" s="13"/>
      <c r="D7" s="14"/>
      <c r="E7" s="14"/>
      <c r="F7" s="14"/>
      <c r="G7" s="14" t="s">
        <v>104</v>
      </c>
      <c r="H7" s="24" t="s">
        <v>104</v>
      </c>
      <c r="I7" s="24" t="s">
        <v>104</v>
      </c>
      <c r="J7" s="27"/>
    </row>
    <row r="8" spans="1:11" s="2" customFormat="1" ht="14.45" customHeight="1" x14ac:dyDescent="0.3">
      <c r="A8" s="29">
        <v>102503</v>
      </c>
      <c r="B8" s="30" t="s">
        <v>2</v>
      </c>
      <c r="C8" s="29" t="s">
        <v>66</v>
      </c>
      <c r="D8" s="31" t="s">
        <v>21</v>
      </c>
      <c r="E8" s="29">
        <v>6</v>
      </c>
      <c r="F8" s="29">
        <v>24</v>
      </c>
      <c r="G8" s="73">
        <f>I8/1.12</f>
        <v>106.24999999999999</v>
      </c>
      <c r="H8" s="60">
        <f>I8-G8</f>
        <v>12.750000000000014</v>
      </c>
      <c r="I8" s="71">
        <v>119</v>
      </c>
      <c r="K8"/>
    </row>
    <row r="9" spans="1:11" ht="14.45" customHeight="1" x14ac:dyDescent="0.25">
      <c r="A9" s="29">
        <v>102504</v>
      </c>
      <c r="B9" s="30" t="s">
        <v>3</v>
      </c>
      <c r="C9" s="29" t="s">
        <v>66</v>
      </c>
      <c r="D9" s="31" t="s">
        <v>22</v>
      </c>
      <c r="E9" s="29">
        <v>6</v>
      </c>
      <c r="F9" s="29">
        <v>24</v>
      </c>
      <c r="G9" s="73">
        <f t="shared" ref="G9:G20" si="0">I9/1.12</f>
        <v>106.24999999999999</v>
      </c>
      <c r="H9" s="60">
        <f t="shared" ref="H9:H20" si="1">I9-G9</f>
        <v>12.750000000000014</v>
      </c>
      <c r="I9" s="71">
        <v>119</v>
      </c>
      <c r="J9" s="4"/>
    </row>
    <row r="10" spans="1:11" ht="14.45" customHeight="1" x14ac:dyDescent="0.25">
      <c r="A10" s="29">
        <v>102505</v>
      </c>
      <c r="B10" s="30" t="s">
        <v>4</v>
      </c>
      <c r="C10" s="29" t="s">
        <v>66</v>
      </c>
      <c r="D10" s="31" t="s">
        <v>23</v>
      </c>
      <c r="E10" s="29">
        <v>6</v>
      </c>
      <c r="F10" s="29">
        <v>24</v>
      </c>
      <c r="G10" s="73">
        <f t="shared" si="0"/>
        <v>106.24999999999999</v>
      </c>
      <c r="H10" s="60">
        <f t="shared" si="1"/>
        <v>12.750000000000014</v>
      </c>
      <c r="I10" s="71">
        <v>119</v>
      </c>
    </row>
    <row r="11" spans="1:11" ht="14.45" customHeight="1" x14ac:dyDescent="0.25">
      <c r="A11" s="29">
        <v>102506</v>
      </c>
      <c r="B11" s="30" t="s">
        <v>5</v>
      </c>
      <c r="C11" s="29" t="s">
        <v>66</v>
      </c>
      <c r="D11" s="31" t="s">
        <v>24</v>
      </c>
      <c r="E11" s="29">
        <v>6</v>
      </c>
      <c r="F11" s="29">
        <v>24</v>
      </c>
      <c r="G11" s="73">
        <f t="shared" si="0"/>
        <v>106.24999999999999</v>
      </c>
      <c r="H11" s="60">
        <f t="shared" si="1"/>
        <v>12.750000000000014</v>
      </c>
      <c r="I11" s="71">
        <v>119</v>
      </c>
    </row>
    <row r="12" spans="1:11" ht="14.45" customHeight="1" x14ac:dyDescent="0.25">
      <c r="A12" s="29">
        <v>102507</v>
      </c>
      <c r="B12" s="30" t="s">
        <v>6</v>
      </c>
      <c r="C12" s="29" t="s">
        <v>66</v>
      </c>
      <c r="D12" s="31" t="s">
        <v>25</v>
      </c>
      <c r="E12" s="29">
        <v>6</v>
      </c>
      <c r="F12" s="29">
        <v>24</v>
      </c>
      <c r="G12" s="73">
        <f t="shared" si="0"/>
        <v>106.24999999999999</v>
      </c>
      <c r="H12" s="60">
        <f t="shared" si="1"/>
        <v>12.750000000000014</v>
      </c>
      <c r="I12" s="71">
        <v>119</v>
      </c>
    </row>
    <row r="13" spans="1:11" ht="14.45" customHeight="1" x14ac:dyDescent="0.25">
      <c r="A13" s="29">
        <v>102508</v>
      </c>
      <c r="B13" s="30" t="s">
        <v>7</v>
      </c>
      <c r="C13" s="29" t="s">
        <v>66</v>
      </c>
      <c r="D13" s="31" t="s">
        <v>26</v>
      </c>
      <c r="E13" s="29">
        <v>6</v>
      </c>
      <c r="F13" s="29">
        <v>24</v>
      </c>
      <c r="G13" s="73">
        <f t="shared" si="0"/>
        <v>106.24999999999999</v>
      </c>
      <c r="H13" s="60">
        <f t="shared" si="1"/>
        <v>12.750000000000014</v>
      </c>
      <c r="I13" s="71">
        <v>119</v>
      </c>
    </row>
    <row r="14" spans="1:11" ht="14.45" customHeight="1" x14ac:dyDescent="0.25">
      <c r="A14" s="29">
        <v>102509</v>
      </c>
      <c r="B14" s="30" t="s">
        <v>1</v>
      </c>
      <c r="C14" s="29" t="s">
        <v>66</v>
      </c>
      <c r="D14" s="31" t="s">
        <v>27</v>
      </c>
      <c r="E14" s="29">
        <v>6</v>
      </c>
      <c r="F14" s="29">
        <v>24</v>
      </c>
      <c r="G14" s="73">
        <f t="shared" si="0"/>
        <v>106.24999999999999</v>
      </c>
      <c r="H14" s="60">
        <f t="shared" si="1"/>
        <v>12.750000000000014</v>
      </c>
      <c r="I14" s="71">
        <v>119</v>
      </c>
    </row>
    <row r="15" spans="1:11" ht="14.45" customHeight="1" x14ac:dyDescent="0.25">
      <c r="A15" s="29">
        <v>102510</v>
      </c>
      <c r="B15" s="30" t="s">
        <v>82</v>
      </c>
      <c r="C15" s="29" t="s">
        <v>66</v>
      </c>
      <c r="D15" s="31" t="s">
        <v>28</v>
      </c>
      <c r="E15" s="29">
        <v>6</v>
      </c>
      <c r="F15" s="29">
        <v>24</v>
      </c>
      <c r="G15" s="73">
        <f t="shared" si="0"/>
        <v>106.24999999999999</v>
      </c>
      <c r="H15" s="60">
        <f t="shared" si="1"/>
        <v>12.750000000000014</v>
      </c>
      <c r="I15" s="71">
        <v>119</v>
      </c>
    </row>
    <row r="16" spans="1:11" ht="14.45" customHeight="1" x14ac:dyDescent="0.25">
      <c r="A16" s="29">
        <v>102511</v>
      </c>
      <c r="B16" s="30" t="s">
        <v>83</v>
      </c>
      <c r="C16" s="29" t="s">
        <v>66</v>
      </c>
      <c r="D16" s="31" t="s">
        <v>34</v>
      </c>
      <c r="E16" s="29">
        <v>6</v>
      </c>
      <c r="F16" s="29">
        <v>24</v>
      </c>
      <c r="G16" s="73">
        <f t="shared" si="0"/>
        <v>106.24999999999999</v>
      </c>
      <c r="H16" s="60">
        <f t="shared" si="1"/>
        <v>12.750000000000014</v>
      </c>
      <c r="I16" s="71">
        <v>119</v>
      </c>
    </row>
    <row r="17" spans="1:11" ht="14.45" customHeight="1" x14ac:dyDescent="0.25">
      <c r="A17" s="29">
        <v>102512</v>
      </c>
      <c r="B17" s="30" t="s">
        <v>81</v>
      </c>
      <c r="C17" s="29" t="s">
        <v>66</v>
      </c>
      <c r="D17" s="31" t="s">
        <v>55</v>
      </c>
      <c r="E17" s="29">
        <v>6</v>
      </c>
      <c r="F17" s="29">
        <v>24</v>
      </c>
      <c r="G17" s="73">
        <f t="shared" si="0"/>
        <v>106.24999999999999</v>
      </c>
      <c r="H17" s="60">
        <f t="shared" si="1"/>
        <v>12.750000000000014</v>
      </c>
      <c r="I17" s="71">
        <v>119</v>
      </c>
    </row>
    <row r="18" spans="1:11" ht="14.45" customHeight="1" x14ac:dyDescent="0.25">
      <c r="A18" s="29">
        <v>102513</v>
      </c>
      <c r="B18" s="30" t="s">
        <v>57</v>
      </c>
      <c r="C18" s="29" t="s">
        <v>66</v>
      </c>
      <c r="D18" s="31" t="s">
        <v>62</v>
      </c>
      <c r="E18" s="29">
        <v>6</v>
      </c>
      <c r="F18" s="29">
        <v>24</v>
      </c>
      <c r="G18" s="73">
        <f t="shared" si="0"/>
        <v>106.24999999999999</v>
      </c>
      <c r="H18" s="60">
        <f t="shared" si="1"/>
        <v>12.750000000000014</v>
      </c>
      <c r="I18" s="71">
        <v>119</v>
      </c>
    </row>
    <row r="19" spans="1:11" ht="14.45" customHeight="1" x14ac:dyDescent="0.25">
      <c r="A19" s="29">
        <v>102514</v>
      </c>
      <c r="B19" s="30" t="s">
        <v>217</v>
      </c>
      <c r="C19" s="29" t="s">
        <v>66</v>
      </c>
      <c r="D19" s="31" t="s">
        <v>63</v>
      </c>
      <c r="E19" s="29">
        <v>6</v>
      </c>
      <c r="F19" s="29">
        <v>24</v>
      </c>
      <c r="G19" s="73">
        <f t="shared" si="0"/>
        <v>106.24999999999999</v>
      </c>
      <c r="H19" s="60">
        <f t="shared" si="1"/>
        <v>12.750000000000014</v>
      </c>
      <c r="I19" s="71">
        <v>119</v>
      </c>
    </row>
    <row r="20" spans="1:11" ht="14.45" customHeight="1" x14ac:dyDescent="0.25">
      <c r="A20" s="29">
        <v>102515</v>
      </c>
      <c r="B20" s="30" t="s">
        <v>58</v>
      </c>
      <c r="C20" s="29" t="s">
        <v>66</v>
      </c>
      <c r="D20" s="29" t="s">
        <v>64</v>
      </c>
      <c r="E20" s="29">
        <v>6</v>
      </c>
      <c r="F20" s="29">
        <v>24</v>
      </c>
      <c r="G20" s="73">
        <f t="shared" si="0"/>
        <v>106.24999999999999</v>
      </c>
      <c r="H20" s="60">
        <f t="shared" si="1"/>
        <v>12.750000000000014</v>
      </c>
      <c r="I20" s="71">
        <v>119</v>
      </c>
    </row>
    <row r="21" spans="1:11" ht="14.45" customHeight="1" x14ac:dyDescent="0.3">
      <c r="A21" s="28"/>
      <c r="B21" s="28" t="s">
        <v>103</v>
      </c>
      <c r="C21" s="28" t="s">
        <v>40</v>
      </c>
      <c r="D21" s="28" t="s">
        <v>38</v>
      </c>
      <c r="E21" s="28" t="s">
        <v>8</v>
      </c>
      <c r="F21" s="28" t="s">
        <v>39</v>
      </c>
      <c r="G21" s="12" t="s">
        <v>18</v>
      </c>
      <c r="H21" s="28" t="s">
        <v>51</v>
      </c>
      <c r="I21" s="12" t="s">
        <v>106</v>
      </c>
      <c r="J21" s="3"/>
    </row>
    <row r="22" spans="1:11" s="3" customFormat="1" ht="14.45" customHeight="1" x14ac:dyDescent="0.3">
      <c r="A22" s="32">
        <v>105003</v>
      </c>
      <c r="B22" s="30" t="s">
        <v>2</v>
      </c>
      <c r="C22" s="29" t="s">
        <v>65</v>
      </c>
      <c r="D22" s="31" t="s">
        <v>9</v>
      </c>
      <c r="E22" s="29">
        <v>6</v>
      </c>
      <c r="F22" s="29">
        <v>24</v>
      </c>
      <c r="G22" s="73">
        <f t="shared" ref="G22" si="2">I22/1.12</f>
        <v>174.10714285714283</v>
      </c>
      <c r="H22" s="60">
        <f t="shared" ref="H22" si="3">I22-G22</f>
        <v>20.892857142857167</v>
      </c>
      <c r="I22" s="71">
        <v>195</v>
      </c>
      <c r="J22"/>
      <c r="K22"/>
    </row>
    <row r="23" spans="1:11" s="3" customFormat="1" ht="14.45" customHeight="1" x14ac:dyDescent="0.3">
      <c r="A23" s="32">
        <v>105004</v>
      </c>
      <c r="B23" s="30" t="s">
        <v>3</v>
      </c>
      <c r="C23" s="29" t="s">
        <v>65</v>
      </c>
      <c r="D23" s="31" t="s">
        <v>10</v>
      </c>
      <c r="E23" s="29">
        <v>6</v>
      </c>
      <c r="F23" s="29">
        <v>24</v>
      </c>
      <c r="G23" s="73">
        <f t="shared" ref="G23:G34" si="4">I23/1.12</f>
        <v>174.10714285714283</v>
      </c>
      <c r="H23" s="60">
        <f t="shared" ref="H23:H38" si="5">I23-G23</f>
        <v>20.892857142857167</v>
      </c>
      <c r="I23" s="71">
        <v>195</v>
      </c>
      <c r="J23"/>
      <c r="K23"/>
    </row>
    <row r="24" spans="1:11" ht="14.45" customHeight="1" x14ac:dyDescent="0.25">
      <c r="A24" s="32">
        <v>105005</v>
      </c>
      <c r="B24" s="30" t="s">
        <v>4</v>
      </c>
      <c r="C24" s="29" t="s">
        <v>65</v>
      </c>
      <c r="D24" s="31" t="s">
        <v>11</v>
      </c>
      <c r="E24" s="29">
        <v>6</v>
      </c>
      <c r="F24" s="29">
        <v>24</v>
      </c>
      <c r="G24" s="73">
        <f t="shared" si="4"/>
        <v>174.10714285714283</v>
      </c>
      <c r="H24" s="60">
        <f t="shared" si="5"/>
        <v>20.892857142857167</v>
      </c>
      <c r="I24" s="71">
        <v>195</v>
      </c>
    </row>
    <row r="25" spans="1:11" ht="14.45" customHeight="1" x14ac:dyDescent="0.25">
      <c r="A25" s="32">
        <v>105006</v>
      </c>
      <c r="B25" s="30" t="s">
        <v>5</v>
      </c>
      <c r="C25" s="29" t="s">
        <v>65</v>
      </c>
      <c r="D25" s="31" t="s">
        <v>12</v>
      </c>
      <c r="E25" s="29">
        <v>6</v>
      </c>
      <c r="F25" s="29">
        <v>24</v>
      </c>
      <c r="G25" s="73">
        <f t="shared" si="4"/>
        <v>174.10714285714283</v>
      </c>
      <c r="H25" s="60">
        <f t="shared" si="5"/>
        <v>20.892857142857167</v>
      </c>
      <c r="I25" s="71">
        <v>195</v>
      </c>
    </row>
    <row r="26" spans="1:11" ht="14.45" customHeight="1" x14ac:dyDescent="0.25">
      <c r="A26" s="32">
        <v>105007</v>
      </c>
      <c r="B26" s="30" t="s">
        <v>6</v>
      </c>
      <c r="C26" s="29" t="s">
        <v>65</v>
      </c>
      <c r="D26" s="31" t="s">
        <v>13</v>
      </c>
      <c r="E26" s="29">
        <v>6</v>
      </c>
      <c r="F26" s="29">
        <v>24</v>
      </c>
      <c r="G26" s="73">
        <f t="shared" si="4"/>
        <v>174.10714285714283</v>
      </c>
      <c r="H26" s="60">
        <f t="shared" si="5"/>
        <v>20.892857142857167</v>
      </c>
      <c r="I26" s="71">
        <v>195</v>
      </c>
    </row>
    <row r="27" spans="1:11" ht="14.45" customHeight="1" x14ac:dyDescent="0.25">
      <c r="A27" s="32">
        <v>105008</v>
      </c>
      <c r="B27" s="30" t="s">
        <v>7</v>
      </c>
      <c r="C27" s="29" t="s">
        <v>65</v>
      </c>
      <c r="D27" s="31" t="s">
        <v>14</v>
      </c>
      <c r="E27" s="29">
        <v>6</v>
      </c>
      <c r="F27" s="29">
        <v>24</v>
      </c>
      <c r="G27" s="73">
        <f t="shared" si="4"/>
        <v>174.10714285714283</v>
      </c>
      <c r="H27" s="60">
        <f t="shared" si="5"/>
        <v>20.892857142857167</v>
      </c>
      <c r="I27" s="71">
        <v>195</v>
      </c>
    </row>
    <row r="28" spans="1:11" ht="14.45" customHeight="1" x14ac:dyDescent="0.25">
      <c r="A28" s="32">
        <v>105009</v>
      </c>
      <c r="B28" s="30" t="s">
        <v>1</v>
      </c>
      <c r="C28" s="29" t="s">
        <v>65</v>
      </c>
      <c r="D28" s="31" t="s">
        <v>15</v>
      </c>
      <c r="E28" s="29">
        <v>6</v>
      </c>
      <c r="F28" s="29">
        <v>24</v>
      </c>
      <c r="G28" s="73">
        <f t="shared" si="4"/>
        <v>174.10714285714283</v>
      </c>
      <c r="H28" s="60">
        <f t="shared" si="5"/>
        <v>20.892857142857167</v>
      </c>
      <c r="I28" s="71">
        <v>195</v>
      </c>
    </row>
    <row r="29" spans="1:11" ht="14.45" customHeight="1" x14ac:dyDescent="0.25">
      <c r="A29" s="32">
        <v>105010</v>
      </c>
      <c r="B29" s="30" t="s">
        <v>82</v>
      </c>
      <c r="C29" s="29" t="s">
        <v>65</v>
      </c>
      <c r="D29" s="31" t="s">
        <v>16</v>
      </c>
      <c r="E29" s="29">
        <v>6</v>
      </c>
      <c r="F29" s="29">
        <v>24</v>
      </c>
      <c r="G29" s="73">
        <f t="shared" si="4"/>
        <v>174.10714285714283</v>
      </c>
      <c r="H29" s="60">
        <f t="shared" si="5"/>
        <v>20.892857142857167</v>
      </c>
      <c r="I29" s="71">
        <v>195</v>
      </c>
    </row>
    <row r="30" spans="1:11" ht="14.45" customHeight="1" x14ac:dyDescent="0.25">
      <c r="A30" s="32">
        <v>105011</v>
      </c>
      <c r="B30" s="30" t="s">
        <v>83</v>
      </c>
      <c r="C30" s="29" t="s">
        <v>65</v>
      </c>
      <c r="D30" s="31" t="s">
        <v>35</v>
      </c>
      <c r="E30" s="29">
        <v>6</v>
      </c>
      <c r="F30" s="29">
        <v>24</v>
      </c>
      <c r="G30" s="73">
        <f t="shared" si="4"/>
        <v>174.10714285714283</v>
      </c>
      <c r="H30" s="60">
        <f t="shared" si="5"/>
        <v>20.892857142857167</v>
      </c>
      <c r="I30" s="71">
        <v>195</v>
      </c>
    </row>
    <row r="31" spans="1:11" ht="14.45" customHeight="1" x14ac:dyDescent="0.25">
      <c r="A31" s="32">
        <v>105012</v>
      </c>
      <c r="B31" s="30" t="s">
        <v>81</v>
      </c>
      <c r="C31" s="29" t="s">
        <v>65</v>
      </c>
      <c r="D31" s="31" t="s">
        <v>54</v>
      </c>
      <c r="E31" s="29">
        <v>6</v>
      </c>
      <c r="F31" s="29">
        <v>24</v>
      </c>
      <c r="G31" s="73">
        <f t="shared" si="4"/>
        <v>174.10714285714283</v>
      </c>
      <c r="H31" s="60">
        <f t="shared" si="5"/>
        <v>20.892857142857167</v>
      </c>
      <c r="I31" s="71">
        <v>195</v>
      </c>
    </row>
    <row r="32" spans="1:11" ht="14.45" customHeight="1" x14ac:dyDescent="0.25">
      <c r="A32" s="32">
        <v>105013</v>
      </c>
      <c r="B32" s="30" t="s">
        <v>57</v>
      </c>
      <c r="C32" s="29" t="s">
        <v>65</v>
      </c>
      <c r="D32" s="31" t="s">
        <v>59</v>
      </c>
      <c r="E32" s="29">
        <v>6</v>
      </c>
      <c r="F32" s="29">
        <v>24</v>
      </c>
      <c r="G32" s="73">
        <f t="shared" si="4"/>
        <v>174.10714285714283</v>
      </c>
      <c r="H32" s="60">
        <f t="shared" si="5"/>
        <v>20.892857142857167</v>
      </c>
      <c r="I32" s="71">
        <v>195</v>
      </c>
    </row>
    <row r="33" spans="1:11" ht="14.45" customHeight="1" x14ac:dyDescent="0.25">
      <c r="A33" s="32">
        <v>105014</v>
      </c>
      <c r="B33" s="30" t="s">
        <v>217</v>
      </c>
      <c r="C33" s="29" t="s">
        <v>65</v>
      </c>
      <c r="D33" s="31" t="s">
        <v>60</v>
      </c>
      <c r="E33" s="29">
        <v>6</v>
      </c>
      <c r="F33" s="29">
        <v>24</v>
      </c>
      <c r="G33" s="73">
        <f t="shared" si="4"/>
        <v>174.10714285714283</v>
      </c>
      <c r="H33" s="60">
        <f t="shared" si="5"/>
        <v>20.892857142857167</v>
      </c>
      <c r="I33" s="71">
        <v>195</v>
      </c>
    </row>
    <row r="34" spans="1:11" ht="14.45" customHeight="1" x14ac:dyDescent="0.25">
      <c r="A34" s="32">
        <v>105015</v>
      </c>
      <c r="B34" s="30" t="s">
        <v>58</v>
      </c>
      <c r="C34" s="29" t="s">
        <v>65</v>
      </c>
      <c r="D34" s="31" t="s">
        <v>61</v>
      </c>
      <c r="E34" s="29">
        <v>6</v>
      </c>
      <c r="F34" s="29">
        <v>24</v>
      </c>
      <c r="G34" s="73">
        <f t="shared" si="4"/>
        <v>174.10714285714283</v>
      </c>
      <c r="H34" s="60">
        <f t="shared" si="5"/>
        <v>20.892857142857167</v>
      </c>
      <c r="I34" s="71">
        <v>195</v>
      </c>
    </row>
    <row r="35" spans="1:11" ht="14.45" customHeight="1" x14ac:dyDescent="0.3">
      <c r="A35" s="11" t="s">
        <v>52</v>
      </c>
      <c r="B35" s="12" t="s">
        <v>124</v>
      </c>
      <c r="C35" s="12" t="s">
        <v>40</v>
      </c>
      <c r="D35" s="12" t="s">
        <v>38</v>
      </c>
      <c r="E35" s="12" t="s">
        <v>8</v>
      </c>
      <c r="F35" s="12" t="s">
        <v>39</v>
      </c>
      <c r="G35" s="12" t="s">
        <v>18</v>
      </c>
      <c r="H35" s="12" t="s">
        <v>51</v>
      </c>
      <c r="I35" s="12" t="s">
        <v>106</v>
      </c>
      <c r="J35" s="3"/>
    </row>
    <row r="36" spans="1:11" ht="14.45" customHeight="1" x14ac:dyDescent="0.25">
      <c r="A36" s="33">
        <v>109001</v>
      </c>
      <c r="B36" s="30" t="s">
        <v>125</v>
      </c>
      <c r="C36" s="29" t="s">
        <v>37</v>
      </c>
      <c r="D36" s="31" t="s">
        <v>141</v>
      </c>
      <c r="E36" s="29">
        <v>8</v>
      </c>
      <c r="F36" s="29" t="s">
        <v>17</v>
      </c>
      <c r="G36" s="73">
        <f t="shared" ref="G36" si="6">I36/1.12</f>
        <v>98.214285714285708</v>
      </c>
      <c r="H36" s="60">
        <f t="shared" ref="H36" si="7">I36-G36</f>
        <v>11.785714285714292</v>
      </c>
      <c r="I36" s="71">
        <v>110</v>
      </c>
    </row>
    <row r="37" spans="1:11" s="3" customFormat="1" ht="14.45" customHeight="1" x14ac:dyDescent="0.3">
      <c r="A37" s="33">
        <v>109002</v>
      </c>
      <c r="B37" s="30" t="s">
        <v>126</v>
      </c>
      <c r="C37" s="29" t="s">
        <v>144</v>
      </c>
      <c r="D37" s="31" t="s">
        <v>142</v>
      </c>
      <c r="E37" s="29">
        <v>8</v>
      </c>
      <c r="F37" s="29" t="s">
        <v>17</v>
      </c>
      <c r="G37" s="73">
        <f t="shared" ref="G37:G38" si="8">I37/1.12</f>
        <v>111.60714285714285</v>
      </c>
      <c r="H37" s="71">
        <f t="shared" si="5"/>
        <v>13.392857142857153</v>
      </c>
      <c r="I37" s="71">
        <v>125</v>
      </c>
      <c r="J37"/>
      <c r="K37"/>
    </row>
    <row r="38" spans="1:11" ht="14.45" customHeight="1" x14ac:dyDescent="0.25">
      <c r="A38" s="33">
        <v>109003</v>
      </c>
      <c r="B38" s="30" t="s">
        <v>127</v>
      </c>
      <c r="C38" s="29" t="s">
        <v>145</v>
      </c>
      <c r="D38" s="31" t="s">
        <v>143</v>
      </c>
      <c r="E38" s="29">
        <v>8</v>
      </c>
      <c r="F38" s="29" t="s">
        <v>17</v>
      </c>
      <c r="G38" s="73">
        <f t="shared" si="8"/>
        <v>98.214285714285708</v>
      </c>
      <c r="H38" s="71">
        <f t="shared" si="5"/>
        <v>11.785714285714292</v>
      </c>
      <c r="I38" s="71">
        <v>110</v>
      </c>
    </row>
    <row r="39" spans="1:11" ht="14.45" customHeight="1" x14ac:dyDescent="0.3">
      <c r="A39" s="11" t="s">
        <v>52</v>
      </c>
      <c r="B39" s="12" t="s">
        <v>170</v>
      </c>
      <c r="C39" s="12" t="s">
        <v>40</v>
      </c>
      <c r="D39" s="12" t="s">
        <v>38</v>
      </c>
      <c r="E39" s="12" t="s">
        <v>8</v>
      </c>
      <c r="F39" s="12" t="s">
        <v>39</v>
      </c>
      <c r="G39" s="12" t="s">
        <v>18</v>
      </c>
      <c r="H39" s="12" t="s">
        <v>51</v>
      </c>
      <c r="I39" s="12" t="s">
        <v>106</v>
      </c>
      <c r="J39" s="3"/>
    </row>
    <row r="40" spans="1:11" ht="14.45" customHeight="1" x14ac:dyDescent="0.25">
      <c r="A40" s="33">
        <v>110001</v>
      </c>
      <c r="B40" s="30" t="s">
        <v>150</v>
      </c>
      <c r="C40" s="29" t="s">
        <v>314</v>
      </c>
      <c r="D40" s="31" t="s">
        <v>151</v>
      </c>
      <c r="E40" s="29">
        <v>6</v>
      </c>
      <c r="F40" s="29" t="s">
        <v>155</v>
      </c>
      <c r="G40" s="73">
        <f t="shared" ref="G40" si="9">I40/1.21</f>
        <v>227.27272727272728</v>
      </c>
      <c r="H40" s="71">
        <f t="shared" ref="H40" si="10">I40-G40</f>
        <v>47.72727272727272</v>
      </c>
      <c r="I40" s="71">
        <v>275</v>
      </c>
    </row>
    <row r="41" spans="1:11" ht="14.1" customHeight="1" x14ac:dyDescent="0.25">
      <c r="A41" s="33">
        <v>110002</v>
      </c>
      <c r="B41" s="30" t="s">
        <v>169</v>
      </c>
      <c r="C41" s="29" t="s">
        <v>314</v>
      </c>
      <c r="D41" s="31" t="s">
        <v>167</v>
      </c>
      <c r="E41" s="29">
        <v>6</v>
      </c>
      <c r="F41" s="29" t="s">
        <v>155</v>
      </c>
      <c r="G41" s="73">
        <f t="shared" ref="G41:G42" si="11">I41/1.21</f>
        <v>227.27272727272728</v>
      </c>
      <c r="H41" s="71">
        <f t="shared" ref="H41:H42" si="12">I41-G41</f>
        <v>47.72727272727272</v>
      </c>
      <c r="I41" s="71">
        <v>275</v>
      </c>
    </row>
    <row r="42" spans="1:11" ht="14.1" customHeight="1" x14ac:dyDescent="0.25">
      <c r="A42" s="33">
        <v>110003</v>
      </c>
      <c r="B42" s="30" t="s">
        <v>208</v>
      </c>
      <c r="C42" s="29" t="s">
        <v>206</v>
      </c>
      <c r="D42" s="31" t="s">
        <v>172</v>
      </c>
      <c r="E42" s="29">
        <v>24</v>
      </c>
      <c r="F42" s="29" t="s">
        <v>155</v>
      </c>
      <c r="G42" s="73">
        <f t="shared" si="11"/>
        <v>98.347107438016536</v>
      </c>
      <c r="H42" s="71">
        <f t="shared" si="12"/>
        <v>20.652892561983464</v>
      </c>
      <c r="I42" s="71">
        <v>119</v>
      </c>
    </row>
    <row r="43" spans="1:11" ht="14.1" customHeight="1" x14ac:dyDescent="0.25">
      <c r="A43" s="33">
        <v>110004</v>
      </c>
      <c r="B43" s="30" t="s">
        <v>171</v>
      </c>
      <c r="C43" s="29" t="s">
        <v>207</v>
      </c>
      <c r="D43" s="31" t="s">
        <v>173</v>
      </c>
      <c r="E43" s="29">
        <v>19</v>
      </c>
      <c r="F43" s="29" t="s">
        <v>155</v>
      </c>
      <c r="G43" s="73">
        <f>I43/1.21</f>
        <v>163.63636363636365</v>
      </c>
      <c r="H43" s="71">
        <f>I43-G43</f>
        <v>34.363636363636346</v>
      </c>
      <c r="I43" s="71">
        <v>198</v>
      </c>
    </row>
    <row r="44" spans="1:11" ht="14.1" customHeight="1" x14ac:dyDescent="0.25">
      <c r="A44" s="34">
        <v>110005</v>
      </c>
      <c r="B44" s="35" t="s">
        <v>171</v>
      </c>
      <c r="C44" s="36" t="s">
        <v>65</v>
      </c>
      <c r="D44" s="37" t="s">
        <v>174</v>
      </c>
      <c r="E44" s="36">
        <v>6</v>
      </c>
      <c r="F44" s="36" t="s">
        <v>155</v>
      </c>
      <c r="G44" s="73">
        <f t="shared" ref="G44:G45" si="13">I44/1.21</f>
        <v>280.9917355371901</v>
      </c>
      <c r="H44" s="71">
        <f t="shared" ref="H44:H45" si="14">I44-G44</f>
        <v>59.008264462809905</v>
      </c>
      <c r="I44" s="71">
        <v>340</v>
      </c>
    </row>
    <row r="45" spans="1:11" ht="14.1" customHeight="1" x14ac:dyDescent="0.25">
      <c r="A45" s="41">
        <v>110006</v>
      </c>
      <c r="B45" s="42" t="s">
        <v>251</v>
      </c>
      <c r="C45" s="47" t="s">
        <v>65</v>
      </c>
      <c r="D45" s="39" t="s">
        <v>218</v>
      </c>
      <c r="E45" s="40">
        <v>6</v>
      </c>
      <c r="F45" s="40" t="s">
        <v>155</v>
      </c>
      <c r="G45" s="73">
        <f t="shared" si="13"/>
        <v>309.91735537190084</v>
      </c>
      <c r="H45" s="71">
        <f t="shared" si="14"/>
        <v>65.08264462809916</v>
      </c>
      <c r="I45" s="71">
        <v>375</v>
      </c>
    </row>
    <row r="46" spans="1:11" ht="14.45" customHeight="1" x14ac:dyDescent="0.3">
      <c r="A46" s="11" t="s">
        <v>52</v>
      </c>
      <c r="B46" s="12" t="s">
        <v>242</v>
      </c>
      <c r="C46" s="12" t="s">
        <v>40</v>
      </c>
      <c r="D46" s="12" t="s">
        <v>38</v>
      </c>
      <c r="E46" s="12" t="s">
        <v>8</v>
      </c>
      <c r="F46" s="12" t="s">
        <v>39</v>
      </c>
      <c r="G46" s="12" t="s">
        <v>18</v>
      </c>
      <c r="H46" s="12" t="s">
        <v>51</v>
      </c>
      <c r="I46" s="12" t="s">
        <v>106</v>
      </c>
      <c r="J46" s="3"/>
    </row>
    <row r="47" spans="1:11" ht="14.45" customHeight="1" x14ac:dyDescent="0.25">
      <c r="A47" s="33">
        <v>201001</v>
      </c>
      <c r="B47" s="30" t="s">
        <v>78</v>
      </c>
      <c r="C47" s="29" t="s">
        <v>19</v>
      </c>
      <c r="D47" s="31" t="s">
        <v>30</v>
      </c>
      <c r="E47" s="29">
        <v>10</v>
      </c>
      <c r="F47" s="29" t="s">
        <v>20</v>
      </c>
      <c r="G47" s="73">
        <f>I47/1.12</f>
        <v>111.60714285714285</v>
      </c>
      <c r="H47" s="60">
        <f t="shared" ref="H47:H67" si="15">I47-G47</f>
        <v>13.392857142857153</v>
      </c>
      <c r="I47" s="71">
        <v>125</v>
      </c>
    </row>
    <row r="48" spans="1:11" ht="14.45" customHeight="1" x14ac:dyDescent="0.25">
      <c r="A48" s="33">
        <v>201002</v>
      </c>
      <c r="B48" s="30" t="s">
        <v>79</v>
      </c>
      <c r="C48" s="29" t="s">
        <v>19</v>
      </c>
      <c r="D48" s="31" t="s">
        <v>31</v>
      </c>
      <c r="E48" s="29">
        <v>10</v>
      </c>
      <c r="F48" s="29" t="s">
        <v>20</v>
      </c>
      <c r="G48" s="73">
        <f t="shared" ref="G48:G68" si="16">I48/1.12</f>
        <v>111.60714285714285</v>
      </c>
      <c r="H48" s="60">
        <f t="shared" si="15"/>
        <v>13.392857142857153</v>
      </c>
      <c r="I48" s="71">
        <v>125</v>
      </c>
    </row>
    <row r="49" spans="1:9" ht="14.45" customHeight="1" x14ac:dyDescent="0.25">
      <c r="A49" s="33">
        <v>201003</v>
      </c>
      <c r="B49" s="30" t="s">
        <v>80</v>
      </c>
      <c r="C49" s="29" t="s">
        <v>29</v>
      </c>
      <c r="D49" s="31" t="s">
        <v>32</v>
      </c>
      <c r="E49" s="29">
        <v>10</v>
      </c>
      <c r="F49" s="29" t="s">
        <v>20</v>
      </c>
      <c r="G49" s="73">
        <f t="shared" si="16"/>
        <v>111.60714285714285</v>
      </c>
      <c r="H49" s="60">
        <f t="shared" si="15"/>
        <v>13.392857142857153</v>
      </c>
      <c r="I49" s="71">
        <v>125</v>
      </c>
    </row>
    <row r="50" spans="1:9" ht="14.45" customHeight="1" x14ac:dyDescent="0.25">
      <c r="A50" s="32">
        <v>201004</v>
      </c>
      <c r="B50" s="30" t="s">
        <v>219</v>
      </c>
      <c r="C50" s="29" t="s">
        <v>37</v>
      </c>
      <c r="D50" s="31" t="s">
        <v>33</v>
      </c>
      <c r="E50" s="29">
        <v>10</v>
      </c>
      <c r="F50" s="29" t="s">
        <v>20</v>
      </c>
      <c r="G50" s="73">
        <v>78.569999999999993</v>
      </c>
      <c r="H50" s="60">
        <v>9.43</v>
      </c>
      <c r="I50" s="71">
        <v>88</v>
      </c>
    </row>
    <row r="51" spans="1:9" ht="14.45" customHeight="1" x14ac:dyDescent="0.25">
      <c r="A51" s="32">
        <v>201011</v>
      </c>
      <c r="B51" s="30" t="s">
        <v>95</v>
      </c>
      <c r="C51" s="29" t="s">
        <v>88</v>
      </c>
      <c r="D51" s="31" t="s">
        <v>89</v>
      </c>
      <c r="E51" s="29">
        <v>8</v>
      </c>
      <c r="F51" s="29" t="s">
        <v>17</v>
      </c>
      <c r="G51" s="73">
        <f t="shared" si="16"/>
        <v>111.60714285714285</v>
      </c>
      <c r="H51" s="60">
        <f t="shared" si="15"/>
        <v>13.392857142857153</v>
      </c>
      <c r="I51" s="71">
        <v>125</v>
      </c>
    </row>
    <row r="52" spans="1:9" ht="14.45" customHeight="1" x14ac:dyDescent="0.25">
      <c r="A52" s="32">
        <v>201012</v>
      </c>
      <c r="B52" s="30" t="s">
        <v>96</v>
      </c>
      <c r="C52" s="29" t="s">
        <v>88</v>
      </c>
      <c r="D52" s="31" t="s">
        <v>90</v>
      </c>
      <c r="E52" s="29">
        <v>8</v>
      </c>
      <c r="F52" s="29" t="s">
        <v>17</v>
      </c>
      <c r="G52" s="73">
        <f t="shared" si="16"/>
        <v>111.60714285714285</v>
      </c>
      <c r="H52" s="60">
        <f t="shared" si="15"/>
        <v>13.392857142857153</v>
      </c>
      <c r="I52" s="71">
        <v>125</v>
      </c>
    </row>
    <row r="53" spans="1:9" ht="14.45" customHeight="1" x14ac:dyDescent="0.25">
      <c r="A53" s="32">
        <v>201013</v>
      </c>
      <c r="B53" s="30" t="s">
        <v>97</v>
      </c>
      <c r="C53" s="29" t="s">
        <v>88</v>
      </c>
      <c r="D53" s="31" t="s">
        <v>91</v>
      </c>
      <c r="E53" s="29">
        <v>8</v>
      </c>
      <c r="F53" s="29" t="s">
        <v>17</v>
      </c>
      <c r="G53" s="73">
        <f t="shared" si="16"/>
        <v>111.60714285714285</v>
      </c>
      <c r="H53" s="60">
        <f t="shared" si="15"/>
        <v>13.392857142857153</v>
      </c>
      <c r="I53" s="71">
        <v>125</v>
      </c>
    </row>
    <row r="54" spans="1:9" ht="14.45" customHeight="1" x14ac:dyDescent="0.25">
      <c r="A54" s="32">
        <v>201020</v>
      </c>
      <c r="B54" s="30" t="s">
        <v>107</v>
      </c>
      <c r="C54" s="29" t="s">
        <v>88</v>
      </c>
      <c r="D54" s="31" t="s">
        <v>113</v>
      </c>
      <c r="E54" s="29">
        <v>8</v>
      </c>
      <c r="F54" s="29" t="s">
        <v>17</v>
      </c>
      <c r="G54" s="73">
        <f t="shared" si="16"/>
        <v>111.60714285714285</v>
      </c>
      <c r="H54" s="60">
        <f t="shared" si="15"/>
        <v>13.392857142857153</v>
      </c>
      <c r="I54" s="71">
        <v>125</v>
      </c>
    </row>
    <row r="55" spans="1:9" ht="14.45" customHeight="1" x14ac:dyDescent="0.25">
      <c r="A55" s="32">
        <v>201015</v>
      </c>
      <c r="B55" s="30" t="s">
        <v>221</v>
      </c>
      <c r="C55" s="29" t="s">
        <v>19</v>
      </c>
      <c r="D55" s="31" t="s">
        <v>92</v>
      </c>
      <c r="E55" s="29">
        <v>10</v>
      </c>
      <c r="F55" s="29" t="s">
        <v>20</v>
      </c>
      <c r="G55" s="73">
        <f t="shared" si="16"/>
        <v>111.60714285714285</v>
      </c>
      <c r="H55" s="60">
        <f t="shared" si="15"/>
        <v>13.392857142857153</v>
      </c>
      <c r="I55" s="71">
        <v>125</v>
      </c>
    </row>
    <row r="56" spans="1:9" ht="14.1" customHeight="1" x14ac:dyDescent="0.25">
      <c r="A56" s="32">
        <v>201016</v>
      </c>
      <c r="B56" s="30" t="s">
        <v>222</v>
      </c>
      <c r="C56" s="29" t="s">
        <v>19</v>
      </c>
      <c r="D56" s="31" t="s">
        <v>93</v>
      </c>
      <c r="E56" s="29">
        <v>10</v>
      </c>
      <c r="F56" s="29" t="s">
        <v>20</v>
      </c>
      <c r="G56" s="73">
        <f t="shared" si="16"/>
        <v>111.60714285714285</v>
      </c>
      <c r="H56" s="60">
        <f t="shared" si="15"/>
        <v>13.392857142857153</v>
      </c>
      <c r="I56" s="71">
        <v>125</v>
      </c>
    </row>
    <row r="57" spans="1:9" ht="14.45" customHeight="1" x14ac:dyDescent="0.25">
      <c r="A57" s="32">
        <v>201018</v>
      </c>
      <c r="B57" s="30" t="s">
        <v>223</v>
      </c>
      <c r="C57" s="29" t="s">
        <v>29</v>
      </c>
      <c r="D57" s="31" t="s">
        <v>114</v>
      </c>
      <c r="E57" s="29">
        <v>10</v>
      </c>
      <c r="F57" s="29" t="s">
        <v>20</v>
      </c>
      <c r="G57" s="73">
        <f t="shared" si="16"/>
        <v>111.60714285714285</v>
      </c>
      <c r="H57" s="60">
        <f t="shared" si="15"/>
        <v>13.392857142857153</v>
      </c>
      <c r="I57" s="71">
        <v>125</v>
      </c>
    </row>
    <row r="58" spans="1:9" ht="14.45" customHeight="1" x14ac:dyDescent="0.25">
      <c r="A58" s="32">
        <v>201029</v>
      </c>
      <c r="B58" s="30" t="s">
        <v>227</v>
      </c>
      <c r="C58" s="29" t="s">
        <v>29</v>
      </c>
      <c r="D58" s="31" t="s">
        <v>177</v>
      </c>
      <c r="E58" s="29">
        <v>10</v>
      </c>
      <c r="F58" s="29" t="s">
        <v>20</v>
      </c>
      <c r="G58" s="73">
        <f t="shared" si="16"/>
        <v>111.60714285714285</v>
      </c>
      <c r="H58" s="60">
        <f t="shared" si="15"/>
        <v>13.392857142857153</v>
      </c>
      <c r="I58" s="71">
        <v>125</v>
      </c>
    </row>
    <row r="59" spans="1:9" ht="14.45" customHeight="1" x14ac:dyDescent="0.25">
      <c r="A59" s="44">
        <v>201032</v>
      </c>
      <c r="B59" s="45" t="s">
        <v>228</v>
      </c>
      <c r="C59" s="46" t="s">
        <v>229</v>
      </c>
      <c r="D59" s="31" t="s">
        <v>230</v>
      </c>
      <c r="E59" s="29">
        <v>10</v>
      </c>
      <c r="F59" s="29" t="s">
        <v>20</v>
      </c>
      <c r="G59" s="73">
        <f t="shared" si="16"/>
        <v>111.60714285714285</v>
      </c>
      <c r="H59" s="60">
        <f t="shared" si="15"/>
        <v>13.392857142857153</v>
      </c>
      <c r="I59" s="71">
        <v>125</v>
      </c>
    </row>
    <row r="60" spans="1:9" ht="14.45" customHeight="1" x14ac:dyDescent="0.25">
      <c r="A60" s="44">
        <v>201033</v>
      </c>
      <c r="B60" s="45" t="s">
        <v>231</v>
      </c>
      <c r="C60" s="46" t="s">
        <v>229</v>
      </c>
      <c r="D60" s="31" t="s">
        <v>232</v>
      </c>
      <c r="E60" s="29">
        <v>10</v>
      </c>
      <c r="F60" s="29" t="s">
        <v>20</v>
      </c>
      <c r="G60" s="73">
        <f t="shared" si="16"/>
        <v>111.60714285714285</v>
      </c>
      <c r="H60" s="60">
        <f t="shared" si="15"/>
        <v>13.392857142857153</v>
      </c>
      <c r="I60" s="71">
        <v>125</v>
      </c>
    </row>
    <row r="61" spans="1:9" ht="14.45" customHeight="1" x14ac:dyDescent="0.25">
      <c r="A61" s="32">
        <v>201022</v>
      </c>
      <c r="B61" s="30" t="s">
        <v>224</v>
      </c>
      <c r="C61" s="29" t="s">
        <v>120</v>
      </c>
      <c r="D61" s="31" t="s">
        <v>137</v>
      </c>
      <c r="E61" s="29">
        <v>8</v>
      </c>
      <c r="F61" s="29" t="s">
        <v>20</v>
      </c>
      <c r="G61" s="73">
        <f t="shared" si="16"/>
        <v>138.39285714285714</v>
      </c>
      <c r="H61" s="60">
        <f t="shared" si="15"/>
        <v>16.607142857142861</v>
      </c>
      <c r="I61" s="71">
        <v>155</v>
      </c>
    </row>
    <row r="62" spans="1:9" ht="14.45" customHeight="1" x14ac:dyDescent="0.25">
      <c r="A62" s="32">
        <v>201023</v>
      </c>
      <c r="B62" s="30" t="s">
        <v>225</v>
      </c>
      <c r="C62" s="29" t="s">
        <v>120</v>
      </c>
      <c r="D62" s="31" t="s">
        <v>138</v>
      </c>
      <c r="E62" s="29">
        <v>8</v>
      </c>
      <c r="F62" s="29" t="s">
        <v>20</v>
      </c>
      <c r="G62" s="73">
        <f t="shared" si="16"/>
        <v>138.39285714285714</v>
      </c>
      <c r="H62" s="60">
        <f t="shared" si="15"/>
        <v>16.607142857142861</v>
      </c>
      <c r="I62" s="71">
        <v>155</v>
      </c>
    </row>
    <row r="63" spans="1:9" ht="14.45" customHeight="1" x14ac:dyDescent="0.25">
      <c r="A63" s="32">
        <v>201028</v>
      </c>
      <c r="B63" s="30" t="s">
        <v>175</v>
      </c>
      <c r="C63" s="29" t="s">
        <v>120</v>
      </c>
      <c r="D63" s="31" t="s">
        <v>176</v>
      </c>
      <c r="E63" s="29">
        <v>8</v>
      </c>
      <c r="F63" s="29" t="s">
        <v>20</v>
      </c>
      <c r="G63" s="73">
        <f t="shared" si="16"/>
        <v>138.39285714285714</v>
      </c>
      <c r="H63" s="60">
        <f t="shared" si="15"/>
        <v>16.607142857142861</v>
      </c>
      <c r="I63" s="71">
        <v>155</v>
      </c>
    </row>
    <row r="64" spans="1:9" ht="14.45" customHeight="1" x14ac:dyDescent="0.25">
      <c r="A64" s="32">
        <v>201024</v>
      </c>
      <c r="B64" s="30" t="s">
        <v>226</v>
      </c>
      <c r="C64" s="29" t="s">
        <v>87</v>
      </c>
      <c r="D64" s="31" t="s">
        <v>139</v>
      </c>
      <c r="E64" s="29">
        <v>8</v>
      </c>
      <c r="F64" s="29" t="s">
        <v>17</v>
      </c>
      <c r="G64" s="73">
        <f t="shared" si="16"/>
        <v>138.39285714285714</v>
      </c>
      <c r="H64" s="60">
        <f t="shared" si="15"/>
        <v>16.607142857142861</v>
      </c>
      <c r="I64" s="71">
        <v>155</v>
      </c>
    </row>
    <row r="65" spans="1:11" ht="14.45" customHeight="1" x14ac:dyDescent="0.25">
      <c r="A65" s="32">
        <v>201025</v>
      </c>
      <c r="B65" s="30" t="s">
        <v>226</v>
      </c>
      <c r="C65" s="29" t="s">
        <v>121</v>
      </c>
      <c r="D65" s="31" t="s">
        <v>140</v>
      </c>
      <c r="E65" s="29">
        <v>8</v>
      </c>
      <c r="F65" s="29" t="s">
        <v>17</v>
      </c>
      <c r="G65" s="73">
        <f t="shared" si="16"/>
        <v>209.82142857142856</v>
      </c>
      <c r="H65" s="60">
        <f t="shared" si="15"/>
        <v>25.178571428571445</v>
      </c>
      <c r="I65" s="71">
        <v>235</v>
      </c>
    </row>
    <row r="66" spans="1:11" ht="14.45" customHeight="1" x14ac:dyDescent="0.25">
      <c r="A66" s="32">
        <v>201030</v>
      </c>
      <c r="B66" s="30" t="s">
        <v>178</v>
      </c>
      <c r="C66" s="29" t="s">
        <v>179</v>
      </c>
      <c r="D66" s="31" t="s">
        <v>180</v>
      </c>
      <c r="E66" s="29">
        <v>10</v>
      </c>
      <c r="F66" s="29" t="s">
        <v>20</v>
      </c>
      <c r="G66" s="73">
        <f t="shared" si="16"/>
        <v>51.785714285714278</v>
      </c>
      <c r="H66" s="60">
        <f t="shared" si="15"/>
        <v>6.2142857142857224</v>
      </c>
      <c r="I66" s="71">
        <v>58</v>
      </c>
    </row>
    <row r="67" spans="1:11" ht="14.45" customHeight="1" x14ac:dyDescent="0.25">
      <c r="A67" s="32">
        <v>201031</v>
      </c>
      <c r="B67" s="30" t="s">
        <v>178</v>
      </c>
      <c r="C67" s="29" t="s">
        <v>29</v>
      </c>
      <c r="D67" s="31" t="s">
        <v>181</v>
      </c>
      <c r="E67" s="29">
        <v>10</v>
      </c>
      <c r="F67" s="29" t="s">
        <v>20</v>
      </c>
      <c r="G67" s="73">
        <f t="shared" si="16"/>
        <v>66.964285714285708</v>
      </c>
      <c r="H67" s="60">
        <f t="shared" si="15"/>
        <v>8.0357142857142918</v>
      </c>
      <c r="I67" s="71">
        <v>75</v>
      </c>
    </row>
    <row r="68" spans="1:11" ht="14.45" customHeight="1" x14ac:dyDescent="0.25">
      <c r="A68" s="32">
        <v>201008</v>
      </c>
      <c r="B68" s="30" t="s">
        <v>84</v>
      </c>
      <c r="C68" s="29" t="s">
        <v>19</v>
      </c>
      <c r="D68" s="31" t="s">
        <v>56</v>
      </c>
      <c r="E68" s="29">
        <v>12</v>
      </c>
      <c r="F68" s="29" t="s">
        <v>20</v>
      </c>
      <c r="G68" s="73">
        <f t="shared" si="16"/>
        <v>84.821428571428569</v>
      </c>
      <c r="H68" s="60">
        <f>I68-G68</f>
        <v>10.178571428571431</v>
      </c>
      <c r="I68" s="71">
        <v>95</v>
      </c>
    </row>
    <row r="69" spans="1:11" ht="14.45" customHeight="1" x14ac:dyDescent="0.3">
      <c r="A69" s="11" t="s">
        <v>52</v>
      </c>
      <c r="B69" s="12" t="s">
        <v>241</v>
      </c>
      <c r="C69" s="12" t="s">
        <v>40</v>
      </c>
      <c r="D69" s="12" t="s">
        <v>38</v>
      </c>
      <c r="E69" s="12" t="s">
        <v>8</v>
      </c>
      <c r="F69" s="12" t="s">
        <v>39</v>
      </c>
      <c r="G69" s="12" t="s">
        <v>18</v>
      </c>
      <c r="H69" s="12" t="s">
        <v>51</v>
      </c>
      <c r="I69" s="12" t="s">
        <v>106</v>
      </c>
      <c r="J69" s="3"/>
    </row>
    <row r="70" spans="1:11" ht="14.45" customHeight="1" x14ac:dyDescent="0.25">
      <c r="A70" s="32">
        <v>201006</v>
      </c>
      <c r="B70" s="43" t="s">
        <v>119</v>
      </c>
      <c r="C70" s="29" t="s">
        <v>19</v>
      </c>
      <c r="D70" s="31" t="s">
        <v>41</v>
      </c>
      <c r="E70" s="29">
        <v>8</v>
      </c>
      <c r="F70" s="29" t="s">
        <v>20</v>
      </c>
      <c r="G70" s="73" t="e">
        <f t="shared" ref="G70:G89" si="17">I70/1.12</f>
        <v>#REF!</v>
      </c>
      <c r="H70" s="60" t="e">
        <f>I70-G70</f>
        <v>#REF!</v>
      </c>
      <c r="I70" s="71" t="e">
        <f>#REF!/0.7*(1+#REF!)</f>
        <v>#REF!</v>
      </c>
    </row>
    <row r="71" spans="1:11" ht="14.45" customHeight="1" x14ac:dyDescent="0.25">
      <c r="A71" s="32">
        <v>201010</v>
      </c>
      <c r="B71" s="30" t="s">
        <v>220</v>
      </c>
      <c r="C71" s="29" t="s">
        <v>19</v>
      </c>
      <c r="D71" s="31" t="s">
        <v>85</v>
      </c>
      <c r="E71" s="29">
        <v>8</v>
      </c>
      <c r="F71" s="29" t="s">
        <v>20</v>
      </c>
      <c r="G71" s="73" t="e">
        <f t="shared" si="17"/>
        <v>#REF!</v>
      </c>
      <c r="H71" s="60" t="e">
        <f t="shared" ref="H71:H91" si="18">I71-G71</f>
        <v>#REF!</v>
      </c>
      <c r="I71" s="71" t="e">
        <f>#REF!/0.7*(1+#REF!)</f>
        <v>#REF!</v>
      </c>
    </row>
    <row r="72" spans="1:11" ht="17.100000000000001" customHeight="1" x14ac:dyDescent="0.25">
      <c r="A72" s="44">
        <v>201037</v>
      </c>
      <c r="B72" s="45" t="s">
        <v>239</v>
      </c>
      <c r="C72" s="46" t="s">
        <v>229</v>
      </c>
      <c r="D72" s="31" t="s">
        <v>240</v>
      </c>
      <c r="E72" s="29">
        <v>8</v>
      </c>
      <c r="F72" s="29" t="s">
        <v>20</v>
      </c>
      <c r="G72" s="73">
        <f t="shared" si="17"/>
        <v>105.35714285714285</v>
      </c>
      <c r="H72" s="60">
        <f t="shared" si="18"/>
        <v>12.642857142857153</v>
      </c>
      <c r="I72" s="71">
        <v>118</v>
      </c>
    </row>
    <row r="73" spans="1:11" s="21" customFormat="1" x14ac:dyDescent="0.25">
      <c r="A73" s="44">
        <v>201034</v>
      </c>
      <c r="B73" s="45" t="s">
        <v>233</v>
      </c>
      <c r="C73" s="46" t="s">
        <v>229</v>
      </c>
      <c r="D73" s="31" t="s">
        <v>234</v>
      </c>
      <c r="E73" s="29">
        <v>8</v>
      </c>
      <c r="F73" s="29" t="s">
        <v>20</v>
      </c>
      <c r="G73" s="73">
        <f t="shared" si="17"/>
        <v>120.53571428571428</v>
      </c>
      <c r="H73" s="60">
        <f t="shared" si="18"/>
        <v>14.464285714285722</v>
      </c>
      <c r="I73" s="71">
        <v>135</v>
      </c>
      <c r="J73"/>
      <c r="K73"/>
    </row>
    <row r="74" spans="1:11" s="21" customFormat="1" ht="14.45" customHeight="1" x14ac:dyDescent="0.25">
      <c r="A74" s="44">
        <v>201035</v>
      </c>
      <c r="B74" s="45" t="s">
        <v>235</v>
      </c>
      <c r="C74" s="46" t="s">
        <v>29</v>
      </c>
      <c r="D74" s="31" t="s">
        <v>236</v>
      </c>
      <c r="E74" s="29">
        <v>8</v>
      </c>
      <c r="F74" s="29" t="s">
        <v>20</v>
      </c>
      <c r="G74" s="73">
        <f t="shared" si="17"/>
        <v>138.39285714285714</v>
      </c>
      <c r="H74" s="60">
        <f t="shared" si="18"/>
        <v>16.607142857142861</v>
      </c>
      <c r="I74" s="71">
        <v>155</v>
      </c>
      <c r="J74"/>
      <c r="K74"/>
    </row>
    <row r="75" spans="1:11" s="21" customFormat="1" ht="15" customHeight="1" x14ac:dyDescent="0.25">
      <c r="A75" s="44">
        <v>201036</v>
      </c>
      <c r="B75" s="45" t="s">
        <v>237</v>
      </c>
      <c r="C75" s="46" t="s">
        <v>145</v>
      </c>
      <c r="D75" s="31" t="s">
        <v>238</v>
      </c>
      <c r="E75" s="29">
        <v>8</v>
      </c>
      <c r="F75" s="29" t="s">
        <v>20</v>
      </c>
      <c r="G75" s="73">
        <f t="shared" si="17"/>
        <v>138.39285714285714</v>
      </c>
      <c r="H75" s="60">
        <f t="shared" si="18"/>
        <v>16.607142857142861</v>
      </c>
      <c r="I75" s="71">
        <v>155</v>
      </c>
      <c r="J75"/>
      <c r="K75"/>
    </row>
    <row r="76" spans="1:11" s="21" customFormat="1" ht="15" customHeight="1" x14ac:dyDescent="0.25">
      <c r="A76" s="11" t="s">
        <v>52</v>
      </c>
      <c r="B76" s="12" t="s">
        <v>42</v>
      </c>
      <c r="C76" s="12" t="s">
        <v>40</v>
      </c>
      <c r="D76" s="12" t="s">
        <v>38</v>
      </c>
      <c r="E76" s="12" t="s">
        <v>8</v>
      </c>
      <c r="F76" s="12" t="s">
        <v>39</v>
      </c>
      <c r="G76" s="12" t="s">
        <v>18</v>
      </c>
      <c r="H76" s="12" t="s">
        <v>51</v>
      </c>
      <c r="I76" s="12" t="s">
        <v>106</v>
      </c>
      <c r="J76"/>
      <c r="K76"/>
    </row>
    <row r="77" spans="1:11" s="21" customFormat="1" ht="14.45" customHeight="1" x14ac:dyDescent="0.25">
      <c r="A77" s="32">
        <v>301001</v>
      </c>
      <c r="B77" s="30" t="s">
        <v>75</v>
      </c>
      <c r="C77" s="29" t="s">
        <v>243</v>
      </c>
      <c r="D77" s="31" t="s">
        <v>44</v>
      </c>
      <c r="E77" s="29">
        <v>14</v>
      </c>
      <c r="F77" s="29" t="s">
        <v>48</v>
      </c>
      <c r="G77" s="73">
        <f t="shared" si="17"/>
        <v>105.35714285714285</v>
      </c>
      <c r="H77" s="60">
        <f t="shared" si="18"/>
        <v>12.642857142857153</v>
      </c>
      <c r="I77" s="60">
        <v>118</v>
      </c>
      <c r="J77"/>
      <c r="K77"/>
    </row>
    <row r="78" spans="1:11" s="21" customFormat="1" ht="14.45" customHeight="1" x14ac:dyDescent="0.25">
      <c r="A78" s="32">
        <v>301002</v>
      </c>
      <c r="B78" s="30" t="s">
        <v>302</v>
      </c>
      <c r="C78" s="29" t="s">
        <v>243</v>
      </c>
      <c r="D78" s="31" t="s">
        <v>45</v>
      </c>
      <c r="E78" s="29">
        <v>14</v>
      </c>
      <c r="F78" s="29" t="s">
        <v>48</v>
      </c>
      <c r="G78" s="73">
        <f t="shared" si="17"/>
        <v>105.35714285714285</v>
      </c>
      <c r="H78" s="60">
        <f t="shared" si="18"/>
        <v>12.642857142857153</v>
      </c>
      <c r="I78" s="60">
        <v>118</v>
      </c>
      <c r="J78"/>
      <c r="K78"/>
    </row>
    <row r="79" spans="1:11" ht="14.45" customHeight="1" x14ac:dyDescent="0.25">
      <c r="A79" s="49">
        <v>301022</v>
      </c>
      <c r="B79" s="38" t="s">
        <v>129</v>
      </c>
      <c r="C79" s="40" t="s">
        <v>130</v>
      </c>
      <c r="D79" s="39" t="s">
        <v>135</v>
      </c>
      <c r="E79" s="40">
        <v>14</v>
      </c>
      <c r="F79" s="40" t="s">
        <v>48</v>
      </c>
      <c r="G79" s="73">
        <f t="shared" si="17"/>
        <v>111.60714285714285</v>
      </c>
      <c r="H79" s="60">
        <f t="shared" si="18"/>
        <v>13.392857142857153</v>
      </c>
      <c r="I79" s="60">
        <v>125</v>
      </c>
    </row>
    <row r="80" spans="1:11" s="22" customFormat="1" ht="14.45" customHeight="1" x14ac:dyDescent="0.25">
      <c r="A80" s="50">
        <v>301023</v>
      </c>
      <c r="B80" s="51" t="s">
        <v>128</v>
      </c>
      <c r="C80" s="52" t="s">
        <v>130</v>
      </c>
      <c r="D80" s="53" t="s">
        <v>136</v>
      </c>
      <c r="E80" s="52">
        <v>14</v>
      </c>
      <c r="F80" s="52" t="s">
        <v>48</v>
      </c>
      <c r="G80" s="73">
        <f t="shared" si="17"/>
        <v>111.60714285714285</v>
      </c>
      <c r="H80" s="60">
        <f t="shared" si="18"/>
        <v>13.392857142857153</v>
      </c>
      <c r="I80" s="60">
        <v>125</v>
      </c>
      <c r="J80"/>
      <c r="K80"/>
    </row>
    <row r="81" spans="1:11" s="22" customFormat="1" ht="14.45" customHeight="1" x14ac:dyDescent="0.25">
      <c r="A81" s="32">
        <v>301003</v>
      </c>
      <c r="B81" s="30" t="s">
        <v>76</v>
      </c>
      <c r="C81" s="29" t="s">
        <v>43</v>
      </c>
      <c r="D81" s="31" t="s">
        <v>46</v>
      </c>
      <c r="E81" s="29">
        <v>8</v>
      </c>
      <c r="F81" s="29" t="s">
        <v>118</v>
      </c>
      <c r="G81" s="73">
        <f t="shared" si="17"/>
        <v>123.21428571428571</v>
      </c>
      <c r="H81" s="60">
        <f t="shared" si="18"/>
        <v>14.785714285714292</v>
      </c>
      <c r="I81" s="60">
        <v>138</v>
      </c>
      <c r="J81"/>
      <c r="K81"/>
    </row>
    <row r="82" spans="1:11" s="22" customFormat="1" ht="14.45" customHeight="1" x14ac:dyDescent="0.25">
      <c r="A82" s="32">
        <v>301004</v>
      </c>
      <c r="B82" s="30" t="s">
        <v>77</v>
      </c>
      <c r="C82" s="29" t="s">
        <v>43</v>
      </c>
      <c r="D82" s="31" t="s">
        <v>47</v>
      </c>
      <c r="E82" s="29">
        <v>8</v>
      </c>
      <c r="F82" s="29" t="s">
        <v>118</v>
      </c>
      <c r="G82" s="73">
        <f t="shared" si="17"/>
        <v>123.21428571428571</v>
      </c>
      <c r="H82" s="60">
        <f t="shared" si="18"/>
        <v>14.785714285714292</v>
      </c>
      <c r="I82" s="60">
        <v>138</v>
      </c>
      <c r="J82"/>
      <c r="K82"/>
    </row>
    <row r="83" spans="1:11" s="22" customFormat="1" ht="14.45" customHeight="1" x14ac:dyDescent="0.25">
      <c r="A83" s="32">
        <v>301008</v>
      </c>
      <c r="B83" s="30" t="s">
        <v>94</v>
      </c>
      <c r="C83" s="29" t="s">
        <v>43</v>
      </c>
      <c r="D83" s="31" t="s">
        <v>86</v>
      </c>
      <c r="E83" s="29">
        <v>8</v>
      </c>
      <c r="F83" s="29" t="s">
        <v>118</v>
      </c>
      <c r="G83" s="73">
        <f t="shared" si="17"/>
        <v>123.21428571428571</v>
      </c>
      <c r="H83" s="60">
        <f t="shared" si="18"/>
        <v>14.785714285714292</v>
      </c>
      <c r="I83" s="60">
        <v>138</v>
      </c>
      <c r="J83"/>
      <c r="K83"/>
    </row>
    <row r="84" spans="1:11" s="22" customFormat="1" ht="14.45" customHeight="1" x14ac:dyDescent="0.25">
      <c r="A84" s="48">
        <v>301014</v>
      </c>
      <c r="B84" s="35" t="s">
        <v>115</v>
      </c>
      <c r="C84" s="36" t="s">
        <v>43</v>
      </c>
      <c r="D84" s="37" t="s">
        <v>109</v>
      </c>
      <c r="E84" s="36">
        <v>8</v>
      </c>
      <c r="F84" s="36" t="s">
        <v>118</v>
      </c>
      <c r="G84" s="73">
        <f t="shared" si="17"/>
        <v>123.21428571428571</v>
      </c>
      <c r="H84" s="60">
        <f t="shared" si="18"/>
        <v>14.785714285714292</v>
      </c>
      <c r="I84" s="60">
        <v>138</v>
      </c>
      <c r="J84"/>
      <c r="K84"/>
    </row>
    <row r="85" spans="1:11" s="22" customFormat="1" ht="14.45" customHeight="1" x14ac:dyDescent="0.25">
      <c r="A85" s="49">
        <v>301015</v>
      </c>
      <c r="B85" s="38" t="s">
        <v>108</v>
      </c>
      <c r="C85" s="40" t="s">
        <v>43</v>
      </c>
      <c r="D85" s="39" t="s">
        <v>110</v>
      </c>
      <c r="E85" s="40">
        <v>8</v>
      </c>
      <c r="F85" s="40" t="s">
        <v>118</v>
      </c>
      <c r="G85" s="73">
        <f t="shared" si="17"/>
        <v>132.14285714285714</v>
      </c>
      <c r="H85" s="60">
        <f t="shared" si="18"/>
        <v>15.857142857142861</v>
      </c>
      <c r="I85" s="60">
        <v>148</v>
      </c>
      <c r="J85"/>
      <c r="K85"/>
    </row>
    <row r="86" spans="1:11" ht="14.45" customHeight="1" x14ac:dyDescent="0.25">
      <c r="A86" s="50">
        <v>301016</v>
      </c>
      <c r="B86" s="51" t="s">
        <v>116</v>
      </c>
      <c r="C86" s="52" t="s">
        <v>43</v>
      </c>
      <c r="D86" s="53" t="s">
        <v>111</v>
      </c>
      <c r="E86" s="52">
        <v>8</v>
      </c>
      <c r="F86" s="52" t="s">
        <v>118</v>
      </c>
      <c r="G86" s="73">
        <f t="shared" si="17"/>
        <v>111.60714285714285</v>
      </c>
      <c r="H86" s="60">
        <f t="shared" si="18"/>
        <v>13.392857142857153</v>
      </c>
      <c r="I86" s="60">
        <v>125</v>
      </c>
    </row>
    <row r="87" spans="1:11" s="22" customFormat="1" ht="14.45" customHeight="1" x14ac:dyDescent="0.25">
      <c r="A87" s="49">
        <v>301018</v>
      </c>
      <c r="B87" s="38" t="s">
        <v>146</v>
      </c>
      <c r="C87" s="40" t="s">
        <v>43</v>
      </c>
      <c r="D87" s="39" t="s">
        <v>131</v>
      </c>
      <c r="E87" s="40">
        <v>8</v>
      </c>
      <c r="F87" s="40" t="s">
        <v>118</v>
      </c>
      <c r="G87" s="73">
        <f t="shared" si="17"/>
        <v>111.60714285714285</v>
      </c>
      <c r="H87" s="60">
        <f t="shared" si="18"/>
        <v>13.392857142857153</v>
      </c>
      <c r="I87" s="60">
        <v>125</v>
      </c>
      <c r="J87"/>
      <c r="K87"/>
    </row>
    <row r="88" spans="1:11" s="22" customFormat="1" ht="14.45" customHeight="1" x14ac:dyDescent="0.25">
      <c r="A88" s="54">
        <v>301031</v>
      </c>
      <c r="B88" s="42" t="s">
        <v>248</v>
      </c>
      <c r="C88" s="55" t="s">
        <v>43</v>
      </c>
      <c r="D88" s="39" t="s">
        <v>249</v>
      </c>
      <c r="E88" s="52">
        <v>8</v>
      </c>
      <c r="F88" s="52" t="s">
        <v>118</v>
      </c>
      <c r="G88" s="73">
        <f t="shared" si="17"/>
        <v>138.39285714285714</v>
      </c>
      <c r="H88" s="60">
        <f t="shared" si="18"/>
        <v>16.607142857142861</v>
      </c>
      <c r="I88" s="60">
        <v>155</v>
      </c>
      <c r="J88"/>
      <c r="K88"/>
    </row>
    <row r="89" spans="1:11" ht="14.45" customHeight="1" x14ac:dyDescent="0.25">
      <c r="A89" s="32">
        <v>301011</v>
      </c>
      <c r="B89" s="30" t="s">
        <v>263</v>
      </c>
      <c r="C89" s="29" t="s">
        <v>87</v>
      </c>
      <c r="D89" s="31" t="s">
        <v>71</v>
      </c>
      <c r="E89" s="29">
        <v>8</v>
      </c>
      <c r="F89" s="29" t="s">
        <v>118</v>
      </c>
      <c r="G89" s="73">
        <f t="shared" si="17"/>
        <v>176.78571428571428</v>
      </c>
      <c r="H89" s="60">
        <f t="shared" si="18"/>
        <v>21.214285714285722</v>
      </c>
      <c r="I89" s="60">
        <v>198</v>
      </c>
    </row>
    <row r="90" spans="1:11" s="22" customFormat="1" ht="14.45" customHeight="1" x14ac:dyDescent="0.25">
      <c r="A90" s="32">
        <v>301012</v>
      </c>
      <c r="B90" s="30" t="s">
        <v>105</v>
      </c>
      <c r="C90" s="29" t="s">
        <v>87</v>
      </c>
      <c r="D90" s="31" t="s">
        <v>72</v>
      </c>
      <c r="E90" s="29">
        <v>8</v>
      </c>
      <c r="F90" s="29" t="s">
        <v>118</v>
      </c>
      <c r="G90" s="73">
        <f>I90/1.12</f>
        <v>176.78571428571428</v>
      </c>
      <c r="H90" s="60">
        <f t="shared" si="18"/>
        <v>21.214285714285722</v>
      </c>
      <c r="I90" s="60">
        <v>198</v>
      </c>
      <c r="J90"/>
      <c r="K90"/>
    </row>
    <row r="91" spans="1:11" s="22" customFormat="1" ht="14.45" customHeight="1" x14ac:dyDescent="0.25">
      <c r="A91" s="32">
        <v>301013</v>
      </c>
      <c r="B91" s="30" t="s">
        <v>122</v>
      </c>
      <c r="C91" s="29" t="s">
        <v>87</v>
      </c>
      <c r="D91" s="31" t="s">
        <v>73</v>
      </c>
      <c r="E91" s="29">
        <v>8</v>
      </c>
      <c r="F91" s="29" t="s">
        <v>118</v>
      </c>
      <c r="G91" s="73">
        <f t="shared" ref="G91" si="19">I91/1.12</f>
        <v>176.78571428571428</v>
      </c>
      <c r="H91" s="60">
        <f t="shared" si="18"/>
        <v>21.214285714285722</v>
      </c>
      <c r="I91" s="60">
        <v>198</v>
      </c>
      <c r="J91"/>
      <c r="K91"/>
    </row>
    <row r="92" spans="1:11" s="22" customFormat="1" ht="14.45" customHeight="1" x14ac:dyDescent="0.25">
      <c r="A92" s="49">
        <v>301017</v>
      </c>
      <c r="B92" s="38" t="s">
        <v>117</v>
      </c>
      <c r="C92" s="40" t="s">
        <v>87</v>
      </c>
      <c r="D92" s="39" t="s">
        <v>112</v>
      </c>
      <c r="E92" s="40">
        <v>8</v>
      </c>
      <c r="F92" s="40" t="s">
        <v>118</v>
      </c>
      <c r="G92" s="73">
        <f t="shared" ref="G92:G100" si="20">I92/1.12</f>
        <v>196.42857142857142</v>
      </c>
      <c r="H92" s="60">
        <f t="shared" ref="H92:H101" si="21">I92-G92</f>
        <v>23.571428571428584</v>
      </c>
      <c r="I92" s="60">
        <v>220</v>
      </c>
      <c r="J92"/>
      <c r="K92"/>
    </row>
    <row r="93" spans="1:11" s="22" customFormat="1" ht="14.45" customHeight="1" x14ac:dyDescent="0.25">
      <c r="A93" s="54">
        <v>301030</v>
      </c>
      <c r="B93" s="42" t="s">
        <v>316</v>
      </c>
      <c r="C93" s="55" t="s">
        <v>87</v>
      </c>
      <c r="D93" s="39" t="s">
        <v>247</v>
      </c>
      <c r="E93" s="52">
        <v>8</v>
      </c>
      <c r="F93" s="52" t="s">
        <v>118</v>
      </c>
      <c r="G93" s="73">
        <f t="shared" si="20"/>
        <v>196.42857142857142</v>
      </c>
      <c r="H93" s="60">
        <f t="shared" si="21"/>
        <v>23.571428571428584</v>
      </c>
      <c r="I93" s="60">
        <v>220</v>
      </c>
      <c r="J93"/>
      <c r="K93"/>
    </row>
    <row r="94" spans="1:11" s="22" customFormat="1" ht="14.45" customHeight="1" x14ac:dyDescent="0.25">
      <c r="A94" s="49">
        <v>301019</v>
      </c>
      <c r="B94" s="38" t="s">
        <v>147</v>
      </c>
      <c r="C94" s="40" t="s">
        <v>123</v>
      </c>
      <c r="D94" s="39" t="s">
        <v>132</v>
      </c>
      <c r="E94" s="40">
        <v>8</v>
      </c>
      <c r="F94" s="40" t="s">
        <v>118</v>
      </c>
      <c r="G94" s="73">
        <f t="shared" si="20"/>
        <v>138.39285714285714</v>
      </c>
      <c r="H94" s="60">
        <f t="shared" si="21"/>
        <v>16.607142857142861</v>
      </c>
      <c r="I94" s="60">
        <v>155</v>
      </c>
      <c r="J94"/>
      <c r="K94"/>
    </row>
    <row r="95" spans="1:11" ht="14.45" customHeight="1" x14ac:dyDescent="0.25">
      <c r="A95" s="49">
        <v>301020</v>
      </c>
      <c r="B95" s="38" t="s">
        <v>148</v>
      </c>
      <c r="C95" s="40" t="s">
        <v>123</v>
      </c>
      <c r="D95" s="39" t="s">
        <v>133</v>
      </c>
      <c r="E95" s="40">
        <v>8</v>
      </c>
      <c r="F95" s="40" t="s">
        <v>118</v>
      </c>
      <c r="G95" s="73">
        <f t="shared" si="20"/>
        <v>176.78571428571428</v>
      </c>
      <c r="H95" s="60">
        <f t="shared" si="21"/>
        <v>21.214285714285722</v>
      </c>
      <c r="I95" s="60">
        <v>198</v>
      </c>
    </row>
    <row r="96" spans="1:11" s="22" customFormat="1" ht="14.45" customHeight="1" x14ac:dyDescent="0.25">
      <c r="A96" s="49">
        <v>301021</v>
      </c>
      <c r="B96" s="38" t="s">
        <v>149</v>
      </c>
      <c r="C96" s="40" t="s">
        <v>123</v>
      </c>
      <c r="D96" s="39" t="s">
        <v>134</v>
      </c>
      <c r="E96" s="40">
        <v>8</v>
      </c>
      <c r="F96" s="40" t="s">
        <v>118</v>
      </c>
      <c r="G96" s="73">
        <f t="shared" si="20"/>
        <v>149.99999999999997</v>
      </c>
      <c r="H96" s="60">
        <f t="shared" si="21"/>
        <v>18.000000000000028</v>
      </c>
      <c r="I96" s="60">
        <v>168</v>
      </c>
      <c r="J96"/>
      <c r="K96"/>
    </row>
    <row r="97" spans="1:11" s="5" customFormat="1" ht="14.45" customHeight="1" x14ac:dyDescent="0.25">
      <c r="A97" s="49">
        <v>301024</v>
      </c>
      <c r="B97" s="38" t="s">
        <v>188</v>
      </c>
      <c r="C97" s="40" t="s">
        <v>123</v>
      </c>
      <c r="D97" s="39" t="s">
        <v>182</v>
      </c>
      <c r="E97" s="40">
        <v>8</v>
      </c>
      <c r="F97" s="40" t="s">
        <v>118</v>
      </c>
      <c r="G97" s="73">
        <f t="shared" si="20"/>
        <v>176.78571428571428</v>
      </c>
      <c r="H97" s="60">
        <f t="shared" si="21"/>
        <v>21.214285714285722</v>
      </c>
      <c r="I97" s="60">
        <v>198</v>
      </c>
      <c r="J97"/>
      <c r="K97"/>
    </row>
    <row r="98" spans="1:11" s="22" customFormat="1" ht="14.45" customHeight="1" x14ac:dyDescent="0.25">
      <c r="A98" s="54">
        <v>301026</v>
      </c>
      <c r="B98" s="42" t="s">
        <v>244</v>
      </c>
      <c r="C98" s="55" t="s">
        <v>245</v>
      </c>
      <c r="D98" s="39" t="s">
        <v>246</v>
      </c>
      <c r="E98" s="40">
        <v>8</v>
      </c>
      <c r="F98" s="40" t="s">
        <v>118</v>
      </c>
      <c r="G98" s="73">
        <f t="shared" si="20"/>
        <v>120.53571428571428</v>
      </c>
      <c r="H98" s="60">
        <f t="shared" si="21"/>
        <v>14.464285714285722</v>
      </c>
      <c r="I98" s="60">
        <v>135</v>
      </c>
      <c r="J98"/>
      <c r="K98"/>
    </row>
    <row r="99" spans="1:11" s="21" customFormat="1" ht="14.45" customHeight="1" x14ac:dyDescent="0.25">
      <c r="A99" s="49">
        <v>301028</v>
      </c>
      <c r="B99" s="38" t="s">
        <v>183</v>
      </c>
      <c r="C99" s="40" t="s">
        <v>43</v>
      </c>
      <c r="D99" s="39" t="s">
        <v>184</v>
      </c>
      <c r="E99" s="40">
        <v>8</v>
      </c>
      <c r="F99" s="40" t="s">
        <v>118</v>
      </c>
      <c r="G99" s="73">
        <f t="shared" si="20"/>
        <v>149.99999999999997</v>
      </c>
      <c r="H99" s="60">
        <f t="shared" si="21"/>
        <v>18.000000000000028</v>
      </c>
      <c r="I99" s="60">
        <v>168</v>
      </c>
      <c r="J99"/>
      <c r="K99"/>
    </row>
    <row r="100" spans="1:11" s="22" customFormat="1" ht="14.45" customHeight="1" x14ac:dyDescent="0.25">
      <c r="A100" s="50">
        <v>301029</v>
      </c>
      <c r="B100" s="51" t="s">
        <v>185</v>
      </c>
      <c r="C100" s="52" t="s">
        <v>186</v>
      </c>
      <c r="D100" s="53" t="s">
        <v>187</v>
      </c>
      <c r="E100" s="52">
        <v>8</v>
      </c>
      <c r="F100" s="52" t="s">
        <v>118</v>
      </c>
      <c r="G100" s="73">
        <f t="shared" si="20"/>
        <v>138.39285714285714</v>
      </c>
      <c r="H100" s="60">
        <f t="shared" si="21"/>
        <v>16.607142857142861</v>
      </c>
      <c r="I100" s="60">
        <v>155</v>
      </c>
      <c r="J100"/>
      <c r="K100"/>
    </row>
    <row r="101" spans="1:11" s="22" customFormat="1" ht="14.45" customHeight="1" x14ac:dyDescent="0.25">
      <c r="A101" s="54">
        <v>301032</v>
      </c>
      <c r="B101" s="42" t="s">
        <v>261</v>
      </c>
      <c r="C101" s="55" t="s">
        <v>88</v>
      </c>
      <c r="D101" s="39" t="s">
        <v>250</v>
      </c>
      <c r="E101" s="52">
        <v>8</v>
      </c>
      <c r="F101" s="52" t="s">
        <v>118</v>
      </c>
      <c r="G101" s="73">
        <f>I101/1.12</f>
        <v>133.03571428571428</v>
      </c>
      <c r="H101" s="60">
        <f t="shared" si="21"/>
        <v>15.964285714285722</v>
      </c>
      <c r="I101" s="60">
        <v>149</v>
      </c>
      <c r="J101"/>
      <c r="K101"/>
    </row>
    <row r="102" spans="1:11" s="22" customFormat="1" ht="27" customHeight="1" x14ac:dyDescent="0.25">
      <c r="A102" s="11" t="s">
        <v>214</v>
      </c>
      <c r="B102" s="15" t="s">
        <v>68</v>
      </c>
      <c r="C102" s="12" t="s">
        <v>40</v>
      </c>
      <c r="D102" s="12" t="s">
        <v>38</v>
      </c>
      <c r="E102" s="12" t="s">
        <v>8</v>
      </c>
      <c r="F102" s="12" t="s">
        <v>39</v>
      </c>
      <c r="G102" s="12" t="s">
        <v>18</v>
      </c>
      <c r="H102" s="12" t="s">
        <v>51</v>
      </c>
      <c r="I102" s="12" t="s">
        <v>106</v>
      </c>
      <c r="J102"/>
      <c r="K102"/>
    </row>
    <row r="103" spans="1:11" s="22" customFormat="1" ht="14.45" customHeight="1" x14ac:dyDescent="0.25">
      <c r="A103" s="40">
        <v>900217</v>
      </c>
      <c r="B103" s="59" t="s">
        <v>190</v>
      </c>
      <c r="C103" s="40" t="s">
        <v>153</v>
      </c>
      <c r="D103" s="39" t="s">
        <v>154</v>
      </c>
      <c r="E103" s="40">
        <v>9</v>
      </c>
      <c r="F103" s="40" t="s">
        <v>17</v>
      </c>
      <c r="G103" s="73">
        <f>I103/1.12</f>
        <v>299.10714285714283</v>
      </c>
      <c r="H103" s="60">
        <f>I103-G103</f>
        <v>35.892857142857167</v>
      </c>
      <c r="I103" s="60">
        <v>335</v>
      </c>
      <c r="K103"/>
    </row>
    <row r="104" spans="1:11" s="22" customFormat="1" ht="14.45" customHeight="1" x14ac:dyDescent="0.25">
      <c r="A104" s="40">
        <v>900229</v>
      </c>
      <c r="B104" s="61" t="s">
        <v>210</v>
      </c>
      <c r="C104" s="62" t="s">
        <v>189</v>
      </c>
      <c r="D104" s="39" t="s">
        <v>211</v>
      </c>
      <c r="E104" s="40">
        <v>9</v>
      </c>
      <c r="F104" s="40" t="s">
        <v>48</v>
      </c>
      <c r="G104" s="73">
        <f t="shared" ref="G104" si="22">I104/1.12</f>
        <v>352.67857142857139</v>
      </c>
      <c r="H104" s="60">
        <f t="shared" ref="H104" si="23">I104-G104</f>
        <v>42.321428571428612</v>
      </c>
      <c r="I104" s="60">
        <v>395</v>
      </c>
      <c r="K104"/>
    </row>
    <row r="105" spans="1:11" s="22" customFormat="1" ht="14.45" customHeight="1" x14ac:dyDescent="0.25">
      <c r="A105" s="40">
        <v>900232</v>
      </c>
      <c r="B105" s="59" t="s">
        <v>191</v>
      </c>
      <c r="C105" s="62" t="s">
        <v>204</v>
      </c>
      <c r="D105" s="39" t="s">
        <v>212</v>
      </c>
      <c r="E105" s="40">
        <v>9</v>
      </c>
      <c r="F105" s="40" t="s">
        <v>17</v>
      </c>
      <c r="G105" s="73">
        <f>I105/1.21</f>
        <v>297.52066115702479</v>
      </c>
      <c r="H105" s="74">
        <f>I105-G105</f>
        <v>62.47933884297521</v>
      </c>
      <c r="I105" s="60">
        <v>360</v>
      </c>
      <c r="K105"/>
    </row>
    <row r="106" spans="1:11" s="22" customFormat="1" ht="25.5" x14ac:dyDescent="0.25">
      <c r="A106" s="55">
        <v>900234</v>
      </c>
      <c r="B106" s="66" t="s">
        <v>252</v>
      </c>
      <c r="C106" s="55" t="s">
        <v>168</v>
      </c>
      <c r="D106" s="39" t="s">
        <v>321</v>
      </c>
      <c r="E106" s="40">
        <v>9</v>
      </c>
      <c r="F106" s="40" t="s">
        <v>20</v>
      </c>
      <c r="G106" s="73">
        <f t="shared" ref="G106:G130" si="24">I106/1.12</f>
        <v>312.49999999999994</v>
      </c>
      <c r="H106" s="74">
        <f t="shared" ref="H106:H121" si="25">I106-G106</f>
        <v>37.500000000000057</v>
      </c>
      <c r="I106" s="60">
        <v>350</v>
      </c>
      <c r="K106"/>
    </row>
    <row r="107" spans="1:11" ht="14.45" customHeight="1" x14ac:dyDescent="0.25">
      <c r="A107" s="55">
        <v>900235</v>
      </c>
      <c r="B107" s="42" t="s">
        <v>262</v>
      </c>
      <c r="C107" s="55" t="s">
        <v>253</v>
      </c>
      <c r="D107" s="39" t="s">
        <v>322</v>
      </c>
      <c r="E107" s="40">
        <v>9</v>
      </c>
      <c r="F107" s="40" t="s">
        <v>118</v>
      </c>
      <c r="G107" s="73">
        <f t="shared" si="24"/>
        <v>374.99999999999994</v>
      </c>
      <c r="H107" s="60">
        <f t="shared" si="25"/>
        <v>45.000000000000057</v>
      </c>
      <c r="I107" s="60">
        <v>420</v>
      </c>
      <c r="J107" s="22"/>
    </row>
    <row r="108" spans="1:11" ht="14.45" customHeight="1" x14ac:dyDescent="0.25">
      <c r="A108" s="55">
        <v>900236</v>
      </c>
      <c r="B108" s="64" t="s">
        <v>315</v>
      </c>
      <c r="C108" s="55" t="s">
        <v>254</v>
      </c>
      <c r="D108" s="39" t="s">
        <v>323</v>
      </c>
      <c r="E108" s="40">
        <v>9</v>
      </c>
      <c r="F108" s="40" t="s">
        <v>118</v>
      </c>
      <c r="G108" s="73">
        <f t="shared" si="24"/>
        <v>374.99999999999994</v>
      </c>
      <c r="H108" s="60">
        <f t="shared" si="25"/>
        <v>45.000000000000057</v>
      </c>
      <c r="I108" s="60">
        <v>420</v>
      </c>
      <c r="J108" s="22"/>
    </row>
    <row r="109" spans="1:11" ht="14.45" customHeight="1" x14ac:dyDescent="0.25">
      <c r="A109" s="55">
        <v>900237</v>
      </c>
      <c r="B109" s="64" t="s">
        <v>255</v>
      </c>
      <c r="C109" s="55" t="s">
        <v>267</v>
      </c>
      <c r="D109" s="39" t="s">
        <v>324</v>
      </c>
      <c r="E109" s="40">
        <v>9</v>
      </c>
      <c r="F109" s="40" t="s">
        <v>20</v>
      </c>
      <c r="G109" s="73">
        <f t="shared" si="24"/>
        <v>321.42857142857139</v>
      </c>
      <c r="H109" s="60">
        <f t="shared" si="25"/>
        <v>38.571428571428612</v>
      </c>
      <c r="I109" s="60">
        <v>360</v>
      </c>
      <c r="J109" s="22"/>
    </row>
    <row r="110" spans="1:11" ht="14.45" customHeight="1" x14ac:dyDescent="0.25">
      <c r="A110" s="55">
        <v>900238</v>
      </c>
      <c r="B110" s="42" t="s">
        <v>257</v>
      </c>
      <c r="C110" s="55" t="s">
        <v>256</v>
      </c>
      <c r="D110" s="39" t="s">
        <v>325</v>
      </c>
      <c r="E110" s="40">
        <v>9</v>
      </c>
      <c r="F110" s="40" t="s">
        <v>20</v>
      </c>
      <c r="G110" s="73">
        <f>I110/1.21</f>
        <v>210.74380165289256</v>
      </c>
      <c r="H110" s="60">
        <f t="shared" si="25"/>
        <v>44.256198347107443</v>
      </c>
      <c r="I110" s="60">
        <v>255</v>
      </c>
      <c r="J110" s="22"/>
    </row>
    <row r="111" spans="1:11" ht="25.5" x14ac:dyDescent="0.25">
      <c r="A111" s="55">
        <v>900239</v>
      </c>
      <c r="B111" s="42" t="s">
        <v>258</v>
      </c>
      <c r="C111" s="63" t="s">
        <v>374</v>
      </c>
      <c r="D111" s="39" t="s">
        <v>326</v>
      </c>
      <c r="E111" s="40">
        <v>9</v>
      </c>
      <c r="F111" s="40" t="s">
        <v>48</v>
      </c>
      <c r="G111" s="73">
        <f t="shared" si="24"/>
        <v>308.03571428571428</v>
      </c>
      <c r="H111" s="60">
        <f t="shared" si="25"/>
        <v>36.964285714285722</v>
      </c>
      <c r="I111" s="60">
        <v>345</v>
      </c>
      <c r="J111" s="22"/>
    </row>
    <row r="112" spans="1:11" ht="17.45" customHeight="1" x14ac:dyDescent="0.25">
      <c r="A112" s="55">
        <v>900240</v>
      </c>
      <c r="B112" s="65" t="s">
        <v>309</v>
      </c>
      <c r="C112" s="63" t="s">
        <v>259</v>
      </c>
      <c r="D112" s="39" t="s">
        <v>327</v>
      </c>
      <c r="E112" s="40">
        <v>9</v>
      </c>
      <c r="F112" s="40" t="s">
        <v>48</v>
      </c>
      <c r="G112" s="73">
        <f t="shared" si="24"/>
        <v>303.57142857142856</v>
      </c>
      <c r="H112" s="60">
        <f t="shared" si="25"/>
        <v>36.428571428571445</v>
      </c>
      <c r="I112" s="60">
        <v>340</v>
      </c>
      <c r="J112" s="22"/>
    </row>
    <row r="113" spans="1:10" ht="25.5" x14ac:dyDescent="0.25">
      <c r="A113" s="55">
        <v>900241</v>
      </c>
      <c r="B113" s="66" t="s">
        <v>303</v>
      </c>
      <c r="C113" s="63" t="s">
        <v>260</v>
      </c>
      <c r="D113" s="39" t="s">
        <v>328</v>
      </c>
      <c r="E113" s="40">
        <v>9</v>
      </c>
      <c r="F113" s="40" t="s">
        <v>48</v>
      </c>
      <c r="G113" s="73">
        <f t="shared" si="24"/>
        <v>290.17857142857139</v>
      </c>
      <c r="H113" s="60">
        <f t="shared" si="25"/>
        <v>34.821428571428612</v>
      </c>
      <c r="I113" s="60">
        <v>325</v>
      </c>
      <c r="J113" s="22"/>
    </row>
    <row r="114" spans="1:10" ht="15.75" x14ac:dyDescent="0.25">
      <c r="A114" s="56" t="s">
        <v>52</v>
      </c>
      <c r="B114" s="57" t="s">
        <v>69</v>
      </c>
      <c r="C114" s="58" t="s">
        <v>40</v>
      </c>
      <c r="D114" s="58" t="s">
        <v>38</v>
      </c>
      <c r="E114" s="58" t="s">
        <v>8</v>
      </c>
      <c r="F114" s="58" t="s">
        <v>39</v>
      </c>
      <c r="G114" s="12" t="s">
        <v>18</v>
      </c>
      <c r="H114" s="12" t="s">
        <v>51</v>
      </c>
      <c r="I114" s="12" t="s">
        <v>106</v>
      </c>
    </row>
    <row r="115" spans="1:10" ht="14.45" customHeight="1" x14ac:dyDescent="0.25">
      <c r="A115" s="62">
        <v>900343</v>
      </c>
      <c r="B115" s="61" t="s">
        <v>194</v>
      </c>
      <c r="C115" s="62" t="s">
        <v>195</v>
      </c>
      <c r="D115" s="39" t="s">
        <v>216</v>
      </c>
      <c r="E115" s="40">
        <v>9</v>
      </c>
      <c r="F115" s="40" t="s">
        <v>48</v>
      </c>
      <c r="G115" s="73">
        <f t="shared" si="24"/>
        <v>441.96428571428567</v>
      </c>
      <c r="H115" s="60">
        <f t="shared" si="25"/>
        <v>53.035714285714334</v>
      </c>
      <c r="I115" s="60">
        <v>495</v>
      </c>
      <c r="J115" s="21"/>
    </row>
    <row r="116" spans="1:10" ht="25.5" x14ac:dyDescent="0.25">
      <c r="A116" s="62">
        <v>900344</v>
      </c>
      <c r="B116" s="61" t="s">
        <v>199</v>
      </c>
      <c r="C116" s="62" t="s">
        <v>196</v>
      </c>
      <c r="D116" s="39" t="s">
        <v>215</v>
      </c>
      <c r="E116" s="40">
        <v>9</v>
      </c>
      <c r="F116" s="40" t="s">
        <v>48</v>
      </c>
      <c r="G116" s="73">
        <f t="shared" si="24"/>
        <v>464.28571428571422</v>
      </c>
      <c r="H116" s="60">
        <f t="shared" si="25"/>
        <v>55.714285714285779</v>
      </c>
      <c r="I116" s="60">
        <v>520</v>
      </c>
      <c r="J116" s="21"/>
    </row>
    <row r="117" spans="1:10" x14ac:dyDescent="0.25">
      <c r="A117" s="62">
        <v>900345</v>
      </c>
      <c r="B117" s="61" t="s">
        <v>265</v>
      </c>
      <c r="C117" s="62" t="s">
        <v>197</v>
      </c>
      <c r="D117" s="39" t="s">
        <v>329</v>
      </c>
      <c r="E117" s="40">
        <v>9</v>
      </c>
      <c r="F117" s="40" t="s">
        <v>118</v>
      </c>
      <c r="G117" s="73">
        <f t="shared" si="24"/>
        <v>517.85714285714278</v>
      </c>
      <c r="H117" s="60">
        <f t="shared" si="25"/>
        <v>62.142857142857224</v>
      </c>
      <c r="I117" s="60">
        <v>580</v>
      </c>
      <c r="J117" s="21"/>
    </row>
    <row r="118" spans="1:10" ht="25.5" x14ac:dyDescent="0.25">
      <c r="A118" s="62">
        <v>900350</v>
      </c>
      <c r="B118" s="61" t="s">
        <v>198</v>
      </c>
      <c r="C118" s="62" t="s">
        <v>205</v>
      </c>
      <c r="D118" s="39" t="s">
        <v>213</v>
      </c>
      <c r="E118" s="40">
        <v>9</v>
      </c>
      <c r="F118" s="40" t="s">
        <v>20</v>
      </c>
      <c r="G118" s="73">
        <f>I118/1.21</f>
        <v>347.10743801652893</v>
      </c>
      <c r="H118" s="60">
        <f t="shared" si="25"/>
        <v>72.892561983471069</v>
      </c>
      <c r="I118" s="60">
        <v>420</v>
      </c>
      <c r="J118" s="21"/>
    </row>
    <row r="119" spans="1:10" x14ac:dyDescent="0.25">
      <c r="A119" s="63">
        <v>900356</v>
      </c>
      <c r="B119" s="67" t="s">
        <v>266</v>
      </c>
      <c r="C119" s="63" t="s">
        <v>193</v>
      </c>
      <c r="D119" s="39" t="s">
        <v>330</v>
      </c>
      <c r="E119" s="40">
        <v>9</v>
      </c>
      <c r="F119" s="40" t="s">
        <v>20</v>
      </c>
      <c r="G119" s="73">
        <f t="shared" si="24"/>
        <v>325.89285714285711</v>
      </c>
      <c r="H119" s="60">
        <f t="shared" si="25"/>
        <v>39.10714285714289</v>
      </c>
      <c r="I119" s="60">
        <v>365</v>
      </c>
      <c r="J119" s="21"/>
    </row>
    <row r="120" spans="1:10" ht="25.5" x14ac:dyDescent="0.25">
      <c r="A120" s="63">
        <v>900357</v>
      </c>
      <c r="B120" s="67" t="s">
        <v>264</v>
      </c>
      <c r="C120" s="63" t="s">
        <v>192</v>
      </c>
      <c r="D120" s="39" t="s">
        <v>331</v>
      </c>
      <c r="E120" s="40">
        <v>9</v>
      </c>
      <c r="F120" s="40" t="s">
        <v>118</v>
      </c>
      <c r="G120" s="73">
        <f t="shared" si="24"/>
        <v>558.03571428571422</v>
      </c>
      <c r="H120" s="60">
        <f t="shared" si="25"/>
        <v>66.964285714285779</v>
      </c>
      <c r="I120" s="60">
        <v>625</v>
      </c>
      <c r="J120" s="21"/>
    </row>
    <row r="121" spans="1:10" ht="25.5" x14ac:dyDescent="0.25">
      <c r="A121" s="63">
        <v>900358</v>
      </c>
      <c r="B121" s="67" t="s">
        <v>317</v>
      </c>
      <c r="C121" s="63" t="s">
        <v>268</v>
      </c>
      <c r="D121" s="39" t="s">
        <v>332</v>
      </c>
      <c r="E121" s="40">
        <v>9</v>
      </c>
      <c r="F121" s="40" t="s">
        <v>20</v>
      </c>
      <c r="G121" s="73">
        <f t="shared" si="24"/>
        <v>531.25</v>
      </c>
      <c r="H121" s="60">
        <f t="shared" si="25"/>
        <v>63.75</v>
      </c>
      <c r="I121" s="60">
        <v>595</v>
      </c>
      <c r="J121" s="21"/>
    </row>
    <row r="122" spans="1:10" ht="29.1" customHeight="1" x14ac:dyDescent="0.25">
      <c r="A122" s="63">
        <v>900359</v>
      </c>
      <c r="B122" s="67" t="s">
        <v>271</v>
      </c>
      <c r="C122" s="63" t="s">
        <v>373</v>
      </c>
      <c r="D122" s="39" t="s">
        <v>333</v>
      </c>
      <c r="E122" s="40">
        <v>9</v>
      </c>
      <c r="F122" s="40" t="s">
        <v>48</v>
      </c>
      <c r="G122" s="73">
        <f t="shared" si="24"/>
        <v>491.0714285714285</v>
      </c>
      <c r="H122" s="60">
        <f t="shared" ref="H122:H128" si="26">I122-G122</f>
        <v>58.928571428571502</v>
      </c>
      <c r="I122" s="60">
        <v>550</v>
      </c>
      <c r="J122" s="21"/>
    </row>
    <row r="123" spans="1:10" ht="25.5" x14ac:dyDescent="0.25">
      <c r="A123" s="63">
        <v>900360</v>
      </c>
      <c r="B123" s="67" t="s">
        <v>269</v>
      </c>
      <c r="C123" s="63" t="s">
        <v>372</v>
      </c>
      <c r="D123" s="39" t="s">
        <v>334</v>
      </c>
      <c r="E123" s="40">
        <v>9</v>
      </c>
      <c r="F123" s="40" t="s">
        <v>48</v>
      </c>
      <c r="G123" s="73">
        <f t="shared" si="24"/>
        <v>459.82142857142856</v>
      </c>
      <c r="H123" s="60">
        <f t="shared" si="26"/>
        <v>55.178571428571445</v>
      </c>
      <c r="I123" s="60">
        <v>515</v>
      </c>
      <c r="J123" s="21"/>
    </row>
    <row r="124" spans="1:10" ht="25.5" x14ac:dyDescent="0.25">
      <c r="A124" s="63">
        <v>900361</v>
      </c>
      <c r="B124" s="67" t="s">
        <v>274</v>
      </c>
      <c r="C124" s="63" t="s">
        <v>270</v>
      </c>
      <c r="D124" s="39" t="s">
        <v>335</v>
      </c>
      <c r="E124" s="40">
        <v>9</v>
      </c>
      <c r="F124" s="40" t="s">
        <v>20</v>
      </c>
      <c r="G124" s="73">
        <f>I124/1.21</f>
        <v>466.94214876033061</v>
      </c>
      <c r="H124" s="60">
        <f t="shared" si="26"/>
        <v>98.05785123966939</v>
      </c>
      <c r="I124" s="60">
        <v>565</v>
      </c>
      <c r="J124" s="21"/>
    </row>
    <row r="125" spans="1:10" ht="14.45" customHeight="1" x14ac:dyDescent="0.25">
      <c r="A125" s="63">
        <v>900362</v>
      </c>
      <c r="B125" s="67" t="s">
        <v>272</v>
      </c>
      <c r="C125" s="63" t="s">
        <v>371</v>
      </c>
      <c r="D125" s="39" t="s">
        <v>336</v>
      </c>
      <c r="E125" s="40">
        <v>9</v>
      </c>
      <c r="F125" s="40" t="s">
        <v>48</v>
      </c>
      <c r="G125" s="73">
        <f t="shared" si="24"/>
        <v>482.14285714285711</v>
      </c>
      <c r="H125" s="60">
        <f t="shared" si="26"/>
        <v>57.85714285714289</v>
      </c>
      <c r="I125" s="60">
        <v>540</v>
      </c>
      <c r="J125" s="21"/>
    </row>
    <row r="126" spans="1:10" ht="25.5" x14ac:dyDescent="0.25">
      <c r="A126" s="63">
        <v>900363</v>
      </c>
      <c r="B126" s="67" t="s">
        <v>304</v>
      </c>
      <c r="C126" s="63" t="s">
        <v>273</v>
      </c>
      <c r="D126" s="39" t="s">
        <v>337</v>
      </c>
      <c r="E126" s="40">
        <v>9</v>
      </c>
      <c r="F126" s="40" t="s">
        <v>118</v>
      </c>
      <c r="G126" s="73">
        <f t="shared" si="24"/>
        <v>558.03571428571422</v>
      </c>
      <c r="H126" s="60">
        <f t="shared" si="26"/>
        <v>66.964285714285779</v>
      </c>
      <c r="I126" s="60">
        <v>625</v>
      </c>
      <c r="J126" s="21"/>
    </row>
    <row r="127" spans="1:10" ht="25.5" x14ac:dyDescent="0.25">
      <c r="A127" s="63">
        <v>900364</v>
      </c>
      <c r="B127" s="67" t="s">
        <v>275</v>
      </c>
      <c r="C127" s="63" t="s">
        <v>276</v>
      </c>
      <c r="D127" s="39" t="s">
        <v>338</v>
      </c>
      <c r="E127" s="40">
        <v>9</v>
      </c>
      <c r="F127" s="40" t="s">
        <v>118</v>
      </c>
      <c r="G127" s="73">
        <f t="shared" si="24"/>
        <v>491.0714285714285</v>
      </c>
      <c r="H127" s="60">
        <f t="shared" si="26"/>
        <v>58.928571428571502</v>
      </c>
      <c r="I127" s="60">
        <v>550</v>
      </c>
      <c r="J127" s="21"/>
    </row>
    <row r="128" spans="1:10" ht="25.5" x14ac:dyDescent="0.25">
      <c r="A128" s="63">
        <v>900365</v>
      </c>
      <c r="B128" s="67" t="s">
        <v>305</v>
      </c>
      <c r="C128" s="63" t="s">
        <v>277</v>
      </c>
      <c r="D128" s="39" t="s">
        <v>339</v>
      </c>
      <c r="E128" s="40">
        <v>9</v>
      </c>
      <c r="F128" s="40" t="s">
        <v>20</v>
      </c>
      <c r="G128" s="73">
        <f t="shared" si="24"/>
        <v>424.10714285714283</v>
      </c>
      <c r="H128" s="60">
        <f t="shared" si="26"/>
        <v>50.892857142857167</v>
      </c>
      <c r="I128" s="60">
        <v>475</v>
      </c>
      <c r="J128" s="21"/>
    </row>
    <row r="129" spans="1:10" ht="26.1" customHeight="1" x14ac:dyDescent="0.25">
      <c r="A129" s="63">
        <v>900366</v>
      </c>
      <c r="B129" s="67" t="s">
        <v>278</v>
      </c>
      <c r="C129" s="63" t="s">
        <v>279</v>
      </c>
      <c r="D129" s="39" t="s">
        <v>340</v>
      </c>
      <c r="E129" s="40">
        <v>9</v>
      </c>
      <c r="F129" s="40" t="s">
        <v>20</v>
      </c>
      <c r="G129" s="73">
        <f t="shared" si="24"/>
        <v>352.67857142857139</v>
      </c>
      <c r="H129" s="60">
        <f t="shared" ref="H129:H130" si="27">I129-G129</f>
        <v>42.321428571428612</v>
      </c>
      <c r="I129" s="60">
        <v>395</v>
      </c>
      <c r="J129" s="21"/>
    </row>
    <row r="130" spans="1:10" ht="25.5" x14ac:dyDescent="0.25">
      <c r="A130" s="63">
        <v>900367</v>
      </c>
      <c r="B130" s="67" t="s">
        <v>281</v>
      </c>
      <c r="C130" s="63" t="s">
        <v>280</v>
      </c>
      <c r="D130" s="39" t="s">
        <v>341</v>
      </c>
      <c r="E130" s="40">
        <v>9</v>
      </c>
      <c r="F130" s="40" t="s">
        <v>20</v>
      </c>
      <c r="G130" s="73">
        <f t="shared" si="24"/>
        <v>428.57142857142856</v>
      </c>
      <c r="H130" s="60">
        <f t="shared" si="27"/>
        <v>51.428571428571445</v>
      </c>
      <c r="I130" s="60">
        <v>480</v>
      </c>
      <c r="J130" s="21"/>
    </row>
    <row r="131" spans="1:10" ht="15.75" x14ac:dyDescent="0.25">
      <c r="A131" s="11" t="s">
        <v>52</v>
      </c>
      <c r="B131" s="15" t="s">
        <v>313</v>
      </c>
      <c r="C131" s="12" t="s">
        <v>40</v>
      </c>
      <c r="D131" s="12" t="s">
        <v>38</v>
      </c>
      <c r="E131" s="12" t="s">
        <v>8</v>
      </c>
      <c r="F131" s="12" t="s">
        <v>39</v>
      </c>
      <c r="G131" s="12" t="s">
        <v>18</v>
      </c>
      <c r="H131" s="12" t="s">
        <v>51</v>
      </c>
      <c r="I131" s="12" t="s">
        <v>106</v>
      </c>
    </row>
    <row r="132" spans="1:10" ht="25.5" x14ac:dyDescent="0.25">
      <c r="A132" s="63">
        <v>900368</v>
      </c>
      <c r="B132" s="67" t="s">
        <v>318</v>
      </c>
      <c r="C132" s="63" t="s">
        <v>369</v>
      </c>
      <c r="D132" s="39" t="s">
        <v>342</v>
      </c>
      <c r="E132" s="40">
        <v>6</v>
      </c>
      <c r="F132" s="40" t="s">
        <v>48</v>
      </c>
      <c r="G132" s="73">
        <f t="shared" ref="G132:G135" si="28">I132/1.21</f>
        <v>611.57024793388427</v>
      </c>
      <c r="H132" s="60">
        <f>I132-G132</f>
        <v>128.42975206611573</v>
      </c>
      <c r="I132" s="60">
        <v>740</v>
      </c>
      <c r="J132" s="21"/>
    </row>
    <row r="133" spans="1:10" ht="25.5" x14ac:dyDescent="0.25">
      <c r="A133" s="63">
        <v>900369</v>
      </c>
      <c r="B133" s="67" t="s">
        <v>282</v>
      </c>
      <c r="C133" s="63" t="s">
        <v>370</v>
      </c>
      <c r="D133" s="39" t="s">
        <v>343</v>
      </c>
      <c r="E133" s="40">
        <v>6</v>
      </c>
      <c r="F133" s="40" t="s">
        <v>20</v>
      </c>
      <c r="G133" s="73">
        <f t="shared" si="28"/>
        <v>557.85123966942149</v>
      </c>
      <c r="H133" s="60">
        <f t="shared" ref="H133:H135" si="29">I133-G133</f>
        <v>117.14876033057851</v>
      </c>
      <c r="I133" s="60">
        <v>675</v>
      </c>
      <c r="J133" s="21"/>
    </row>
    <row r="134" spans="1:10" ht="26.1" customHeight="1" x14ac:dyDescent="0.25">
      <c r="A134" s="63">
        <v>900370</v>
      </c>
      <c r="B134" s="67" t="s">
        <v>283</v>
      </c>
      <c r="C134" s="63" t="s">
        <v>284</v>
      </c>
      <c r="D134" s="39" t="s">
        <v>344</v>
      </c>
      <c r="E134" s="40">
        <v>6</v>
      </c>
      <c r="F134" s="40" t="s">
        <v>20</v>
      </c>
      <c r="G134" s="73">
        <f t="shared" si="28"/>
        <v>557.85123966942149</v>
      </c>
      <c r="H134" s="60">
        <f t="shared" si="29"/>
        <v>117.14876033057851</v>
      </c>
      <c r="I134" s="60">
        <v>675</v>
      </c>
      <c r="J134" s="21"/>
    </row>
    <row r="135" spans="1:10" ht="14.45" customHeight="1" x14ac:dyDescent="0.25">
      <c r="A135" s="63">
        <v>900371</v>
      </c>
      <c r="B135" s="67" t="s">
        <v>285</v>
      </c>
      <c r="C135" s="63" t="s">
        <v>306</v>
      </c>
      <c r="D135" s="39" t="s">
        <v>345</v>
      </c>
      <c r="E135" s="40">
        <v>6</v>
      </c>
      <c r="F135" s="40" t="s">
        <v>20</v>
      </c>
      <c r="G135" s="73">
        <f t="shared" si="28"/>
        <v>570.24793388429748</v>
      </c>
      <c r="H135" s="60">
        <f t="shared" si="29"/>
        <v>119.75206611570252</v>
      </c>
      <c r="I135" s="60">
        <v>690</v>
      </c>
      <c r="J135" s="21"/>
    </row>
    <row r="136" spans="1:10" ht="15.75" x14ac:dyDescent="0.25">
      <c r="A136" s="11" t="s">
        <v>52</v>
      </c>
      <c r="B136" s="15" t="s">
        <v>312</v>
      </c>
      <c r="C136" s="12" t="s">
        <v>40</v>
      </c>
      <c r="D136" s="12" t="s">
        <v>38</v>
      </c>
      <c r="E136" s="12" t="s">
        <v>8</v>
      </c>
      <c r="F136" s="12" t="s">
        <v>39</v>
      </c>
      <c r="G136" s="12" t="s">
        <v>18</v>
      </c>
      <c r="H136" s="12" t="s">
        <v>51</v>
      </c>
      <c r="I136" s="12" t="s">
        <v>106</v>
      </c>
    </row>
    <row r="137" spans="1:10" ht="25.5" x14ac:dyDescent="0.25">
      <c r="A137" s="63">
        <v>900409</v>
      </c>
      <c r="B137" s="67" t="s">
        <v>310</v>
      </c>
      <c r="C137" s="63" t="s">
        <v>361</v>
      </c>
      <c r="D137" s="39" t="s">
        <v>346</v>
      </c>
      <c r="E137" s="40">
        <v>6</v>
      </c>
      <c r="F137" s="40" t="s">
        <v>48</v>
      </c>
      <c r="G137" s="73">
        <f t="shared" ref="G137:G140" si="30">I137/1.21</f>
        <v>710.74380165289256</v>
      </c>
      <c r="H137" s="60">
        <f>I137-G137</f>
        <v>149.25619834710744</v>
      </c>
      <c r="I137" s="60">
        <v>860</v>
      </c>
      <c r="J137" s="21"/>
    </row>
    <row r="138" spans="1:10" ht="38.25" x14ac:dyDescent="0.25">
      <c r="A138" s="63">
        <v>900410</v>
      </c>
      <c r="B138" s="67" t="s">
        <v>286</v>
      </c>
      <c r="C138" s="63" t="s">
        <v>362</v>
      </c>
      <c r="D138" s="39" t="s">
        <v>347</v>
      </c>
      <c r="E138" s="40">
        <v>6</v>
      </c>
      <c r="F138" s="40" t="s">
        <v>20</v>
      </c>
      <c r="G138" s="73">
        <f t="shared" si="30"/>
        <v>742.14876033057851</v>
      </c>
      <c r="H138" s="60">
        <f t="shared" ref="H138:H144" si="31">I138-G138</f>
        <v>155.85123966942149</v>
      </c>
      <c r="I138" s="60">
        <v>898</v>
      </c>
      <c r="J138" s="21"/>
    </row>
    <row r="139" spans="1:10" ht="25.5" x14ac:dyDescent="0.25">
      <c r="A139" s="63">
        <v>900411</v>
      </c>
      <c r="B139" s="67" t="s">
        <v>307</v>
      </c>
      <c r="C139" s="63" t="s">
        <v>288</v>
      </c>
      <c r="D139" s="39" t="s">
        <v>348</v>
      </c>
      <c r="E139" s="40">
        <v>6</v>
      </c>
      <c r="F139" s="40" t="s">
        <v>48</v>
      </c>
      <c r="G139" s="73">
        <f t="shared" si="30"/>
        <v>776.85950413223145</v>
      </c>
      <c r="H139" s="60">
        <f t="shared" si="31"/>
        <v>163.14049586776855</v>
      </c>
      <c r="I139" s="60">
        <v>940</v>
      </c>
      <c r="J139" s="21"/>
    </row>
    <row r="140" spans="1:10" ht="38.25" x14ac:dyDescent="0.25">
      <c r="A140" s="63">
        <v>900412</v>
      </c>
      <c r="B140" s="67" t="s">
        <v>287</v>
      </c>
      <c r="C140" s="63" t="s">
        <v>363</v>
      </c>
      <c r="D140" s="39" t="s">
        <v>349</v>
      </c>
      <c r="E140" s="40">
        <v>6</v>
      </c>
      <c r="F140" s="40" t="s">
        <v>20</v>
      </c>
      <c r="G140" s="73">
        <f t="shared" si="30"/>
        <v>719.00826446280996</v>
      </c>
      <c r="H140" s="60">
        <f t="shared" si="31"/>
        <v>150.99173553719004</v>
      </c>
      <c r="I140" s="60">
        <v>870</v>
      </c>
      <c r="J140" s="21"/>
    </row>
    <row r="141" spans="1:10" ht="15.75" x14ac:dyDescent="0.25">
      <c r="A141" s="11" t="s">
        <v>52</v>
      </c>
      <c r="B141" s="15" t="s">
        <v>311</v>
      </c>
      <c r="C141" s="12" t="s">
        <v>40</v>
      </c>
      <c r="D141" s="12" t="s">
        <v>38</v>
      </c>
      <c r="E141" s="12" t="s">
        <v>8</v>
      </c>
      <c r="F141" s="12" t="s">
        <v>39</v>
      </c>
      <c r="G141" s="12" t="s">
        <v>18</v>
      </c>
      <c r="H141" s="12" t="s">
        <v>51</v>
      </c>
      <c r="I141" s="12" t="s">
        <v>106</v>
      </c>
    </row>
    <row r="142" spans="1:10" ht="25.5" x14ac:dyDescent="0.25">
      <c r="A142" s="41">
        <v>900413</v>
      </c>
      <c r="B142" s="67" t="s">
        <v>375</v>
      </c>
      <c r="C142" s="72" t="s">
        <v>366</v>
      </c>
      <c r="D142" s="39" t="s">
        <v>350</v>
      </c>
      <c r="E142" s="40">
        <v>6</v>
      </c>
      <c r="F142" s="40" t="s">
        <v>48</v>
      </c>
      <c r="G142" s="73">
        <f>I142/1.21</f>
        <v>487.60330578512401</v>
      </c>
      <c r="H142" s="60">
        <f t="shared" si="31"/>
        <v>102.39669421487599</v>
      </c>
      <c r="I142" s="60">
        <v>590</v>
      </c>
      <c r="J142" s="21"/>
    </row>
    <row r="143" spans="1:10" ht="25.5" x14ac:dyDescent="0.25">
      <c r="A143" s="41">
        <v>900414</v>
      </c>
      <c r="B143" s="67" t="s">
        <v>289</v>
      </c>
      <c r="C143" s="72" t="s">
        <v>365</v>
      </c>
      <c r="D143" s="39" t="s">
        <v>351</v>
      </c>
      <c r="E143" s="40">
        <v>6</v>
      </c>
      <c r="F143" s="40" t="s">
        <v>48</v>
      </c>
      <c r="G143" s="73">
        <f t="shared" ref="G143:G144" si="32">I143/1.21</f>
        <v>694.21487603305786</v>
      </c>
      <c r="H143" s="60">
        <f t="shared" si="31"/>
        <v>145.78512396694214</v>
      </c>
      <c r="I143" s="60">
        <v>840</v>
      </c>
      <c r="J143" s="21"/>
    </row>
    <row r="144" spans="1:10" ht="25.5" x14ac:dyDescent="0.25">
      <c r="A144" s="41">
        <v>900415</v>
      </c>
      <c r="B144" s="67" t="s">
        <v>290</v>
      </c>
      <c r="C144" s="72" t="s">
        <v>364</v>
      </c>
      <c r="D144" s="39" t="s">
        <v>352</v>
      </c>
      <c r="E144" s="40">
        <v>6</v>
      </c>
      <c r="F144" s="40" t="s">
        <v>20</v>
      </c>
      <c r="G144" s="73">
        <f t="shared" si="32"/>
        <v>652.89256198347107</v>
      </c>
      <c r="H144" s="60">
        <f t="shared" si="31"/>
        <v>137.10743801652893</v>
      </c>
      <c r="I144" s="60">
        <v>790</v>
      </c>
      <c r="J144" s="21"/>
    </row>
    <row r="145" spans="1:10" ht="15.75" x14ac:dyDescent="0.25">
      <c r="A145" s="11" t="s">
        <v>52</v>
      </c>
      <c r="B145" s="15" t="s">
        <v>152</v>
      </c>
      <c r="C145" s="12" t="s">
        <v>40</v>
      </c>
      <c r="D145" s="12" t="s">
        <v>38</v>
      </c>
      <c r="E145" s="12" t="s">
        <v>8</v>
      </c>
      <c r="F145" s="12" t="s">
        <v>39</v>
      </c>
      <c r="G145" s="12" t="s">
        <v>18</v>
      </c>
      <c r="H145" s="12" t="s">
        <v>51</v>
      </c>
      <c r="I145" s="12" t="s">
        <v>106</v>
      </c>
    </row>
    <row r="146" spans="1:10" ht="38.25" x14ac:dyDescent="0.25">
      <c r="A146" s="41">
        <v>900513</v>
      </c>
      <c r="B146" s="67" t="s">
        <v>319</v>
      </c>
      <c r="C146" s="72" t="s">
        <v>367</v>
      </c>
      <c r="D146" s="39" t="s">
        <v>353</v>
      </c>
      <c r="E146" s="40">
        <v>6</v>
      </c>
      <c r="F146" s="40" t="s">
        <v>48</v>
      </c>
      <c r="G146" s="25">
        <f>I146/1.12</f>
        <v>749.99999999999989</v>
      </c>
      <c r="H146" s="60">
        <f t="shared" ref="H146:H150" si="33">I146-G146</f>
        <v>90.000000000000114</v>
      </c>
      <c r="I146" s="60">
        <v>840</v>
      </c>
      <c r="J146" s="21"/>
    </row>
    <row r="147" spans="1:10" ht="38.25" x14ac:dyDescent="0.25">
      <c r="A147" s="41">
        <v>900514</v>
      </c>
      <c r="B147" s="67" t="s">
        <v>291</v>
      </c>
      <c r="C147" s="72" t="s">
        <v>292</v>
      </c>
      <c r="D147" s="39" t="s">
        <v>354</v>
      </c>
      <c r="E147" s="40">
        <v>6</v>
      </c>
      <c r="F147" s="40" t="s">
        <v>48</v>
      </c>
      <c r="G147" s="25">
        <f t="shared" ref="G147:G150" si="34">I147/1.12</f>
        <v>687.49999999999989</v>
      </c>
      <c r="H147" s="60">
        <f t="shared" si="33"/>
        <v>82.500000000000114</v>
      </c>
      <c r="I147" s="60">
        <v>770</v>
      </c>
      <c r="J147" s="21"/>
    </row>
    <row r="148" spans="1:10" ht="38.25" x14ac:dyDescent="0.25">
      <c r="A148" s="41">
        <v>900515</v>
      </c>
      <c r="B148" s="67" t="s">
        <v>320</v>
      </c>
      <c r="C148" s="72" t="s">
        <v>293</v>
      </c>
      <c r="D148" s="39" t="s">
        <v>355</v>
      </c>
      <c r="E148" s="40">
        <v>6</v>
      </c>
      <c r="F148" s="40" t="s">
        <v>20</v>
      </c>
      <c r="G148" s="25">
        <f t="shared" si="34"/>
        <v>709.82142857142856</v>
      </c>
      <c r="H148" s="60">
        <f t="shared" si="33"/>
        <v>85.178571428571445</v>
      </c>
      <c r="I148" s="60">
        <v>795</v>
      </c>
      <c r="J148" s="21"/>
    </row>
    <row r="149" spans="1:10" ht="38.25" x14ac:dyDescent="0.25">
      <c r="A149" s="41">
        <v>900516</v>
      </c>
      <c r="B149" s="67" t="s">
        <v>294</v>
      </c>
      <c r="C149" s="72" t="s">
        <v>295</v>
      </c>
      <c r="D149" s="39" t="s">
        <v>356</v>
      </c>
      <c r="E149" s="40">
        <v>6</v>
      </c>
      <c r="F149" s="40" t="s">
        <v>48</v>
      </c>
      <c r="G149" s="25">
        <f t="shared" si="34"/>
        <v>727.67857142857133</v>
      </c>
      <c r="H149" s="60">
        <f t="shared" si="33"/>
        <v>87.321428571428669</v>
      </c>
      <c r="I149" s="60">
        <v>815</v>
      </c>
      <c r="J149" s="21"/>
    </row>
    <row r="150" spans="1:10" ht="38.25" x14ac:dyDescent="0.25">
      <c r="A150" s="41">
        <v>900517</v>
      </c>
      <c r="B150" s="67" t="s">
        <v>296</v>
      </c>
      <c r="C150" s="72" t="s">
        <v>368</v>
      </c>
      <c r="D150" s="39" t="s">
        <v>357</v>
      </c>
      <c r="E150" s="40">
        <v>6</v>
      </c>
      <c r="F150" s="40" t="s">
        <v>48</v>
      </c>
      <c r="G150" s="25">
        <f t="shared" si="34"/>
        <v>620.53571428571422</v>
      </c>
      <c r="H150" s="60">
        <f t="shared" si="33"/>
        <v>74.464285714285779</v>
      </c>
      <c r="I150" s="60">
        <v>695</v>
      </c>
      <c r="J150" s="21"/>
    </row>
    <row r="151" spans="1:10" ht="17.25" x14ac:dyDescent="0.25">
      <c r="A151" s="11" t="s">
        <v>52</v>
      </c>
      <c r="B151" s="16" t="s">
        <v>70</v>
      </c>
      <c r="C151" s="12" t="s">
        <v>40</v>
      </c>
      <c r="D151" s="12" t="s">
        <v>38</v>
      </c>
      <c r="E151" s="12" t="s">
        <v>8</v>
      </c>
      <c r="F151" s="12" t="s">
        <v>39</v>
      </c>
      <c r="G151" s="12" t="s">
        <v>18</v>
      </c>
      <c r="H151" s="12" t="s">
        <v>51</v>
      </c>
      <c r="I151" s="12" t="s">
        <v>106</v>
      </c>
      <c r="J151" s="5"/>
    </row>
    <row r="152" spans="1:10" ht="15.6" customHeight="1" x14ac:dyDescent="0.25">
      <c r="A152" s="68">
        <v>909001</v>
      </c>
      <c r="B152" s="69" t="s">
        <v>201</v>
      </c>
      <c r="C152" s="68" t="s">
        <v>67</v>
      </c>
      <c r="D152" s="70" t="s">
        <v>36</v>
      </c>
      <c r="E152" s="68">
        <v>9</v>
      </c>
      <c r="F152" s="40" t="s">
        <v>20</v>
      </c>
      <c r="G152" s="73">
        <f>I152/1.12</f>
        <v>245.53571428571425</v>
      </c>
      <c r="H152" s="60">
        <f t="shared" ref="H152:H155" si="35">I152-G152</f>
        <v>29.464285714285751</v>
      </c>
      <c r="I152" s="60">
        <v>275</v>
      </c>
      <c r="J152" s="21"/>
    </row>
    <row r="153" spans="1:10" ht="17.100000000000001" customHeight="1" x14ac:dyDescent="0.25">
      <c r="A153" s="68">
        <v>909002</v>
      </c>
      <c r="B153" s="69" t="s">
        <v>200</v>
      </c>
      <c r="C153" s="40" t="s">
        <v>67</v>
      </c>
      <c r="D153" s="39" t="s">
        <v>74</v>
      </c>
      <c r="E153" s="40">
        <v>9</v>
      </c>
      <c r="F153" s="40" t="s">
        <v>20</v>
      </c>
      <c r="G153" s="73">
        <f>I153/1.12</f>
        <v>245.53571428571425</v>
      </c>
      <c r="H153" s="60">
        <f t="shared" si="35"/>
        <v>29.464285714285751</v>
      </c>
      <c r="I153" s="60">
        <v>275</v>
      </c>
      <c r="J153" s="21"/>
    </row>
    <row r="154" spans="1:10" ht="25.5" x14ac:dyDescent="0.25">
      <c r="A154" s="40">
        <v>909009</v>
      </c>
      <c r="B154" s="59" t="s">
        <v>202</v>
      </c>
      <c r="C154" s="62" t="s">
        <v>99</v>
      </c>
      <c r="D154" s="39" t="s">
        <v>100</v>
      </c>
      <c r="E154" s="40">
        <v>6</v>
      </c>
      <c r="F154" s="40" t="s">
        <v>20</v>
      </c>
      <c r="G154" s="73">
        <f t="shared" ref="G154:G155" si="36">I154/1.21</f>
        <v>491.73553719008265</v>
      </c>
      <c r="H154" s="60">
        <f t="shared" si="35"/>
        <v>103.26446280991735</v>
      </c>
      <c r="I154" s="60">
        <v>595</v>
      </c>
      <c r="J154" s="21"/>
    </row>
    <row r="155" spans="1:10" ht="25.5" x14ac:dyDescent="0.25">
      <c r="A155" s="40">
        <v>909010</v>
      </c>
      <c r="B155" s="59" t="s">
        <v>203</v>
      </c>
      <c r="C155" s="62" t="s">
        <v>99</v>
      </c>
      <c r="D155" s="39" t="s">
        <v>101</v>
      </c>
      <c r="E155" s="40">
        <v>6</v>
      </c>
      <c r="F155" s="40" t="s">
        <v>20</v>
      </c>
      <c r="G155" s="73">
        <f t="shared" si="36"/>
        <v>491.73553719008265</v>
      </c>
      <c r="H155" s="60">
        <f t="shared" si="35"/>
        <v>103.26446280991735</v>
      </c>
      <c r="I155" s="60">
        <v>595</v>
      </c>
      <c r="J155" s="21"/>
    </row>
    <row r="156" spans="1:10" ht="17.100000000000001" customHeight="1" x14ac:dyDescent="0.25">
      <c r="A156" s="55">
        <v>909015</v>
      </c>
      <c r="B156" s="66" t="s">
        <v>297</v>
      </c>
      <c r="C156" s="63" t="s">
        <v>209</v>
      </c>
      <c r="D156" s="40" t="s">
        <v>358</v>
      </c>
      <c r="E156" s="40">
        <v>9</v>
      </c>
      <c r="F156" s="40" t="s">
        <v>20</v>
      </c>
      <c r="G156" s="73">
        <f>I156/1.12</f>
        <v>209.82142857142856</v>
      </c>
      <c r="H156" s="60">
        <f t="shared" ref="H156:H158" si="37">I156-G156</f>
        <v>25.178571428571445</v>
      </c>
      <c r="I156" s="60">
        <v>235</v>
      </c>
      <c r="J156" s="21"/>
    </row>
    <row r="157" spans="1:10" ht="25.5" x14ac:dyDescent="0.25">
      <c r="A157" s="55">
        <v>909016</v>
      </c>
      <c r="B157" s="66" t="s">
        <v>301</v>
      </c>
      <c r="C157" s="63" t="s">
        <v>299</v>
      </c>
      <c r="D157" s="40" t="s">
        <v>359</v>
      </c>
      <c r="E157" s="40">
        <v>9</v>
      </c>
      <c r="F157" s="40" t="s">
        <v>20</v>
      </c>
      <c r="G157" s="73">
        <f>I157/1.12</f>
        <v>352.67857142857139</v>
      </c>
      <c r="H157" s="60">
        <f t="shared" si="37"/>
        <v>42.321428571428612</v>
      </c>
      <c r="I157" s="60">
        <v>395</v>
      </c>
      <c r="J157" s="21"/>
    </row>
    <row r="158" spans="1:10" ht="25.5" x14ac:dyDescent="0.25">
      <c r="A158" s="55">
        <v>909017</v>
      </c>
      <c r="B158" s="66" t="s">
        <v>308</v>
      </c>
      <c r="C158" s="63" t="s">
        <v>298</v>
      </c>
      <c r="D158" s="40" t="s">
        <v>360</v>
      </c>
      <c r="E158" s="40">
        <v>9</v>
      </c>
      <c r="F158" s="40" t="s">
        <v>20</v>
      </c>
      <c r="G158" s="73">
        <f>I158/1.12</f>
        <v>415.17857142857139</v>
      </c>
      <c r="H158" s="60">
        <f t="shared" si="37"/>
        <v>49.821428571428612</v>
      </c>
      <c r="I158" s="60">
        <v>465</v>
      </c>
      <c r="J158" s="21"/>
    </row>
    <row r="160" spans="1:10" ht="15.75" x14ac:dyDescent="0.25">
      <c r="A160" s="8" t="s">
        <v>50</v>
      </c>
      <c r="B160" s="7" t="s">
        <v>98</v>
      </c>
      <c r="C160" s="23" t="s">
        <v>300</v>
      </c>
    </row>
  </sheetData>
  <hyperlinks>
    <hyperlink ref="C4" r:id="rId1" xr:uid="{92923324-5A71-499E-B69B-DE159AF60285}"/>
  </hyperlinks>
  <pageMargins left="0.51181102362204722" right="0.51181102362204722" top="0.19685039370078741" bottom="0.19685039370078741" header="0.11811023622047245" footer="0.11811023622047245"/>
  <pageSetup paperSize="9" scale="91" fitToHeight="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Ceník</vt:lpstr>
      <vt:lpstr>Ceník!Oblast_tisku</vt:lpstr>
    </vt:vector>
  </TitlesOfParts>
  <Company>Doma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Váchová</dc:creator>
  <cp:lastModifiedBy>Zdeněk Přech</cp:lastModifiedBy>
  <cp:lastPrinted>2025-05-14T19:22:48Z</cp:lastPrinted>
  <dcterms:created xsi:type="dcterms:W3CDTF">2018-08-29T18:34:15Z</dcterms:created>
  <dcterms:modified xsi:type="dcterms:W3CDTF">2025-06-04T12:37:41Z</dcterms:modified>
</cp:coreProperties>
</file>